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xr:revisionPtr revIDLastSave="0" documentId="13_ncr:1_{89649E09-98D6-458E-9685-1C81D0FA435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2025 Q3" sheetId="24" r:id="rId1"/>
    <sheet name="2025 Q1" sheetId="26" r:id="rId2"/>
    <sheet name="Uebersetzungen" sheetId="25" state="hidden" r:id="rId3"/>
  </sheets>
  <definedNames>
    <definedName name="_xlnm._FilterDatabase" localSheetId="1" hidden="1">'2025 Q1'!$C$14:$I$114</definedName>
    <definedName name="_xlnm._FilterDatabase" localSheetId="0" hidden="1">'2025 Q3'!$C$14:$I$114</definedName>
    <definedName name="_xlnm.Print_Area" localSheetId="1">'2025 Q1'!$A$1:$I$136</definedName>
    <definedName name="_xlnm.Print_Area" localSheetId="0">'2025 Q3'!$A$1:$I$136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" i="26" l="1"/>
  <c r="A135" i="26"/>
  <c r="B132" i="26"/>
  <c r="B131" i="26"/>
  <c r="A130" i="26"/>
  <c r="B128" i="26"/>
  <c r="B127" i="26"/>
  <c r="A126" i="26"/>
  <c r="B124" i="26"/>
  <c r="B123" i="26"/>
  <c r="B122" i="26"/>
  <c r="B121" i="26"/>
  <c r="B120" i="26"/>
  <c r="B119" i="26"/>
  <c r="B118" i="26"/>
  <c r="B117" i="26"/>
  <c r="A116" i="26"/>
  <c r="I14" i="26"/>
  <c r="H14" i="26"/>
  <c r="G14" i="26"/>
  <c r="F14" i="26"/>
  <c r="E14" i="26"/>
  <c r="D14" i="26"/>
  <c r="C14" i="26"/>
  <c r="B14" i="26"/>
  <c r="A14" i="26"/>
  <c r="A10" i="26"/>
  <c r="A9" i="26"/>
  <c r="A7" i="26"/>
  <c r="B132" i="24"/>
  <c r="B131" i="24"/>
  <c r="A130" i="24"/>
  <c r="B128" i="24"/>
  <c r="B127" i="24"/>
  <c r="A126" i="24"/>
  <c r="B124" i="24"/>
  <c r="B123" i="24"/>
  <c r="B122" i="24"/>
  <c r="B121" i="24"/>
  <c r="B120" i="24"/>
  <c r="B119" i="24"/>
  <c r="B118" i="24"/>
  <c r="B117" i="24"/>
  <c r="A116" i="24"/>
  <c r="I14" i="24"/>
  <c r="H14" i="24"/>
  <c r="G14" i="24"/>
  <c r="F14" i="24"/>
  <c r="E14" i="24"/>
  <c r="D14" i="24"/>
  <c r="C14" i="24"/>
  <c r="B14" i="24"/>
  <c r="A14" i="24"/>
  <c r="A135" i="24" l="1"/>
  <c r="A136" i="24"/>
  <c r="A10" i="24" l="1"/>
  <c r="A9" i="24"/>
  <c r="A7" i="24"/>
</calcChain>
</file>

<file path=xl/sharedStrings.xml><?xml version="1.0" encoding="utf-8"?>
<sst xmlns="http://schemas.openxmlformats.org/spreadsheetml/2006/main" count="332" uniqueCount="225">
  <si>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</si>
  <si>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</si>
  <si>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</si>
  <si>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</si>
  <si>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</si>
  <si>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</si>
  <si>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</si>
  <si>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</si>
  <si>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</si>
  <si>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</si>
  <si>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</si>
  <si>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</si>
  <si>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</si>
  <si>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</si>
  <si>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</si>
  <si>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</si>
  <si>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</si>
  <si>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</si>
  <si>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</si>
  <si>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</si>
  <si>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</si>
  <si>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</si>
  <si>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</si>
  <si>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</si>
  <si>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</si>
  <si>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</si>
  <si>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</si>
  <si>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</si>
  <si>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</si>
  <si>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</si>
  <si>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</si>
  <si>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</si>
  <si>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</si>
  <si>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</si>
  <si>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</si>
  <si>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</si>
  <si>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</si>
  <si>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</si>
  <si>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</si>
  <si>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</si>
  <si>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</si>
  <si>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</si>
  <si>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</si>
  <si>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</si>
  <si>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</si>
  <si>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</si>
  <si>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</si>
  <si>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</si>
  <si>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</si>
  <si>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</si>
  <si>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</si>
  <si>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</si>
  <si>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</si>
  <si>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</si>
  <si>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</si>
  <si>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</si>
  <si>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</si>
  <si>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</si>
  <si>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</si>
  <si>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</si>
  <si>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</si>
  <si>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</si>
  <si>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</si>
  <si>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</si>
  <si>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</si>
  <si>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</si>
  <si>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</si>
  <si>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</si>
  <si>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</si>
  <si>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</si>
  <si>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</si>
  <si>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</si>
  <si>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</si>
  <si>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</si>
  <si>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</si>
  <si>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</si>
  <si>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</si>
  <si>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</si>
  <si>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</si>
  <si>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</si>
  <si>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</si>
  <si>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</si>
  <si>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</si>
  <si>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</si>
  <si>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</si>
  <si>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</si>
  <si>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</si>
  <si>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</si>
  <si>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</si>
  <si>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</si>
  <si>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</si>
  <si>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</si>
  <si>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</si>
  <si>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</si>
  <si>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</si>
  <si>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</si>
  <si>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</si>
  <si>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</si>
  <si>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</si>
  <si>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</si>
  <si>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</si>
  <si>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</si>
  <si>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</si>
  <si>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</si>
  <si>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</si>
  <si>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</si>
  <si>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</si>
  <si>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</si>
  <si>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</si>
  <si>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</si>
  <si>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</si>
  <si>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</si>
  <si>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</si>
  <si>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</si>
  <si>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</si>
  <si>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</si>
  <si>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</si>
  <si>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</si>
  <si>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</si>
  <si>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</si>
  <si>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</si>
  <si>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</si>
  <si>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</si>
  <si>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</si>
  <si>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</si>
  <si>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</si>
  <si>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</si>
  <si>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</si>
  <si>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</si>
  <si>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</si>
  <si>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</si>
  <si>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</si>
  <si>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</si>
  <si>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</si>
  <si>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</si>
  <si>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</si>
  <si>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</si>
  <si>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</si>
  <si>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</si>
  <si>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</si>
  <si>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</si>
  <si>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</si>
  <si>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</si>
  <si>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</si>
  <si>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</si>
  <si>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</si>
  <si>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</si>
  <si>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</si>
  <si>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</si>
  <si>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</si>
  <si>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</si>
  <si>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</si>
  <si>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</si>
  <si>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</si>
  <si>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</si>
  <si>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</si>
  <si>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</si>
  <si>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Quelle: ARE (Wohnungsinventar)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</si>
  <si>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</si>
  <si>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</si>
  <si>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</si>
  <si>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</si>
  <si>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</si>
  <si>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</si>
  <si>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</si>
  <si>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</si>
  <si>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</si>
  <si>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</si>
  <si>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</si>
  <si>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</si>
  <si>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</si>
  <si>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</si>
  <si>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</si>
  <si>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</si>
  <si>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</si>
  <si>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</si>
  <si>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</si>
  <si>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</si>
  <si>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</si>
  <si>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</si>
  <si>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</si>
  <si>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</si>
  <si>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</si>
  <si>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</si>
  <si>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</si>
  <si>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</si>
  <si>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</si>
  <si>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</si>
  <si>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</si>
  <si>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</si>
  <si>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</si>
  <si>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</si>
  <si>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</si>
  <si>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</si>
  <si>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</si>
  <si>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</si>
  <si>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</si>
  <si>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</si>
  <si>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</si>
  <si>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</si>
  <si>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</si>
  <si>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</si>
  <si>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</si>
  <si>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</si>
  <si>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</si>
  <si>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</si>
  <si>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</si>
  <si>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</si>
  <si>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</si>
  <si>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</si>
  <si>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</si>
  <si>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Schmitten (GR)</t>
  </si>
  <si>
    <t>St. Moritz</t>
  </si>
  <si>
    <t>Sils im Engadin/Segl</t>
  </si>
  <si>
    <t>Bregaglia</t>
  </si>
  <si>
    <t>Roveredo (GR)</t>
  </si>
  <si>
    <t>Calanca</t>
  </si>
  <si>
    <t>2025 Q3</t>
  </si>
  <si>
    <t>2025 Q1</t>
  </si>
  <si>
    <t>(Gemeindestand 2025: 100 Gemeinden)</t>
  </si>
  <si>
    <t>(stadi communal 2025: 100 vischnancas)</t>
  </si>
  <si>
    <t>(stato dei comuni 2025: 100 comuni)</t>
  </si>
  <si>
    <t>Letztmals aktualisiert am: 05.01.2025</t>
  </si>
  <si>
    <t>Ultima actualisaziun: 05.01.2025</t>
  </si>
  <si>
    <t>Ulimo aggiornamento: 05.01.2025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</si>
</sst>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50">
    <xf numFmtId="0" fontId="0" fillId="0" borderId="0" xfId="0"/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3" fillId="0" borderId="0" xfId="1" applyFont="1" applyFill="1"/>
    <xf numFmtId="0" fontId="6" fillId="0" borderId="0" xfId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1" applyFill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top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1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1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1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selection activeCell="F86" sqref="F86"/>
    </sheetView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9"/>
      <c r="B8" s="26"/>
      <c r="C8" s="9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2025: 100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217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5782</v>
      </c>
      <c r="D15" s="39">
        <v>1362</v>
      </c>
      <c r="E15" s="39">
        <v>0</v>
      </c>
      <c r="F15" s="39">
        <v>23.56</v>
      </c>
      <c r="G15" s="39">
        <v>76.44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1037</v>
      </c>
      <c r="D16" s="39">
        <v>267</v>
      </c>
      <c r="E16" s="39">
        <v>0</v>
      </c>
      <c r="F16" s="39">
        <v>25.75</v>
      </c>
      <c r="G16" s="39">
        <v>74.25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211</v>
      </c>
      <c r="C17" s="39">
        <v>305</v>
      </c>
      <c r="D17" s="39">
        <v>109</v>
      </c>
      <c r="E17" s="39">
        <v>0</v>
      </c>
      <c r="F17" s="39">
        <v>35.74</v>
      </c>
      <c r="G17" s="39">
        <v>64.260000000000005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83</v>
      </c>
      <c r="C18" s="39">
        <v>1520</v>
      </c>
      <c r="D18" s="39">
        <v>632</v>
      </c>
      <c r="E18" s="39">
        <v>0</v>
      </c>
      <c r="F18" s="39">
        <v>41.58</v>
      </c>
      <c r="G18" s="39">
        <v>58.42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86</v>
      </c>
      <c r="C19" s="39">
        <v>4808</v>
      </c>
      <c r="D19" s="39">
        <v>1211</v>
      </c>
      <c r="E19" s="39">
        <v>7</v>
      </c>
      <c r="F19" s="39">
        <v>25.33</v>
      </c>
      <c r="G19" s="39">
        <v>74.67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89</v>
      </c>
      <c r="C20" s="39">
        <v>1409</v>
      </c>
      <c r="D20" s="39">
        <v>424</v>
      </c>
      <c r="E20" s="39">
        <v>0</v>
      </c>
      <c r="F20" s="39">
        <v>30.09</v>
      </c>
      <c r="G20" s="39">
        <v>69.91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831</v>
      </c>
      <c r="D21" s="39">
        <v>469</v>
      </c>
      <c r="E21" s="39">
        <v>3</v>
      </c>
      <c r="F21" s="39">
        <v>56.8</v>
      </c>
      <c r="G21" s="39">
        <v>43.2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2759</v>
      </c>
      <c r="D22" s="39">
        <v>1527</v>
      </c>
      <c r="E22" s="39">
        <v>0</v>
      </c>
      <c r="F22" s="39">
        <v>55.35</v>
      </c>
      <c r="G22" s="39">
        <v>44.65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1369</v>
      </c>
      <c r="D23" s="39">
        <v>294</v>
      </c>
      <c r="E23" s="39">
        <v>0</v>
      </c>
      <c r="F23" s="39">
        <v>21.48</v>
      </c>
      <c r="G23" s="39">
        <v>78.52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4168</v>
      </c>
      <c r="D24" s="39">
        <v>1138</v>
      </c>
      <c r="E24" s="39">
        <v>1</v>
      </c>
      <c r="F24" s="39">
        <v>27.33</v>
      </c>
      <c r="G24" s="39">
        <v>72.67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788</v>
      </c>
      <c r="D25" s="39">
        <v>346</v>
      </c>
      <c r="E25" s="39">
        <v>0</v>
      </c>
      <c r="F25" s="39">
        <v>43.91</v>
      </c>
      <c r="G25" s="39">
        <v>56.09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583</v>
      </c>
      <c r="D26" s="39">
        <v>309</v>
      </c>
      <c r="E26" s="39">
        <v>0</v>
      </c>
      <c r="F26" s="39">
        <v>53</v>
      </c>
      <c r="G26" s="39">
        <v>47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1074</v>
      </c>
      <c r="D27" s="39">
        <v>513</v>
      </c>
      <c r="E27" s="39">
        <v>5</v>
      </c>
      <c r="F27" s="39">
        <v>48.23</v>
      </c>
      <c r="G27" s="39">
        <v>51.77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79</v>
      </c>
      <c r="C28" s="39">
        <v>2594</v>
      </c>
      <c r="D28" s="39">
        <v>970</v>
      </c>
      <c r="E28" s="39">
        <v>0</v>
      </c>
      <c r="F28" s="39">
        <v>37.39</v>
      </c>
      <c r="G28" s="39">
        <v>62.61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82</v>
      </c>
      <c r="C29" s="39">
        <v>3542</v>
      </c>
      <c r="D29" s="39">
        <v>2335</v>
      </c>
      <c r="E29" s="39">
        <v>3</v>
      </c>
      <c r="F29" s="39">
        <v>66.010000000000005</v>
      </c>
      <c r="G29" s="39">
        <v>33.99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198</v>
      </c>
      <c r="D30" s="39">
        <v>172</v>
      </c>
      <c r="E30" s="39">
        <v>8</v>
      </c>
      <c r="F30" s="39">
        <v>90.91</v>
      </c>
      <c r="G30" s="39">
        <v>9.09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132</v>
      </c>
      <c r="E31" s="39">
        <v>3</v>
      </c>
      <c r="F31" s="39">
        <v>81.819999999999993</v>
      </c>
      <c r="G31" s="39">
        <v>18.18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499</v>
      </c>
      <c r="D32" s="39">
        <v>366</v>
      </c>
      <c r="E32" s="39">
        <v>30</v>
      </c>
      <c r="F32" s="39">
        <v>79.36</v>
      </c>
      <c r="G32" s="39">
        <v>20.64</v>
      </c>
      <c r="H32" s="39">
        <v>6</v>
      </c>
      <c r="I32" s="40">
        <v>1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416</v>
      </c>
      <c r="E33" s="39">
        <v>9</v>
      </c>
      <c r="F33" s="39">
        <v>81.89</v>
      </c>
      <c r="G33" s="39">
        <v>18.11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1634</v>
      </c>
      <c r="D34" s="39">
        <v>1048</v>
      </c>
      <c r="E34" s="39">
        <v>131</v>
      </c>
      <c r="F34" s="39">
        <v>72.150000000000006</v>
      </c>
      <c r="G34" s="39">
        <v>27.85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164</v>
      </c>
      <c r="D35" s="39">
        <v>106</v>
      </c>
      <c r="E35" s="39">
        <v>0</v>
      </c>
      <c r="F35" s="39">
        <v>64.63</v>
      </c>
      <c r="G35" s="39">
        <v>35.369999999999997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209</v>
      </c>
      <c r="E36" s="39">
        <v>4</v>
      </c>
      <c r="F36" s="39">
        <v>86.23</v>
      </c>
      <c r="G36" s="39">
        <v>13.77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2006</v>
      </c>
      <c r="D37" s="39">
        <v>1619</v>
      </c>
      <c r="E37" s="39">
        <v>66</v>
      </c>
      <c r="F37" s="39">
        <v>84</v>
      </c>
      <c r="G37" s="39">
        <v>16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256</v>
      </c>
      <c r="D38" s="39">
        <v>63</v>
      </c>
      <c r="E38" s="39">
        <v>27</v>
      </c>
      <c r="F38" s="39">
        <v>35.159999999999997</v>
      </c>
      <c r="G38" s="39">
        <v>64.84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255</v>
      </c>
      <c r="D39" s="39">
        <v>77</v>
      </c>
      <c r="E39" s="39">
        <v>0</v>
      </c>
      <c r="F39" s="39">
        <v>30.2</v>
      </c>
      <c r="G39" s="39">
        <v>69.8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80</v>
      </c>
      <c r="C40" s="39">
        <v>804</v>
      </c>
      <c r="D40" s="39">
        <v>408</v>
      </c>
      <c r="E40" s="39">
        <v>0</v>
      </c>
      <c r="F40" s="39">
        <v>50.75</v>
      </c>
      <c r="G40" s="39">
        <v>49.25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84</v>
      </c>
      <c r="C41" s="39">
        <v>1341</v>
      </c>
      <c r="D41" s="39">
        <v>979</v>
      </c>
      <c r="E41" s="39">
        <v>28</v>
      </c>
      <c r="F41" s="39">
        <v>75.09</v>
      </c>
      <c r="G41" s="39">
        <v>24.91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245</v>
      </c>
      <c r="D42" s="39">
        <v>74</v>
      </c>
      <c r="E42" s="39">
        <v>0</v>
      </c>
      <c r="F42" s="39">
        <v>30.2</v>
      </c>
      <c r="G42" s="39">
        <v>69.8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147</v>
      </c>
      <c r="D43" s="39">
        <v>62</v>
      </c>
      <c r="E43" s="39">
        <v>0</v>
      </c>
      <c r="F43" s="39">
        <v>42.18</v>
      </c>
      <c r="G43" s="39">
        <v>57.82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838</v>
      </c>
      <c r="D44" s="39">
        <v>431</v>
      </c>
      <c r="E44" s="39">
        <v>0</v>
      </c>
      <c r="F44" s="39">
        <v>51.43</v>
      </c>
      <c r="G44" s="39">
        <v>48.57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22</v>
      </c>
      <c r="E45" s="39">
        <v>0</v>
      </c>
      <c r="F45" s="39">
        <v>91.67</v>
      </c>
      <c r="G45" s="39">
        <v>8.33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291</v>
      </c>
      <c r="D46" s="39">
        <v>182</v>
      </c>
      <c r="E46" s="39">
        <v>1</v>
      </c>
      <c r="F46" s="39">
        <v>62.89</v>
      </c>
      <c r="G46" s="39">
        <v>37.11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35</v>
      </c>
      <c r="E47" s="39">
        <v>0</v>
      </c>
      <c r="F47" s="39">
        <v>21.47</v>
      </c>
      <c r="G47" s="39">
        <v>78.53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90</v>
      </c>
      <c r="C48" s="39">
        <v>811</v>
      </c>
      <c r="D48" s="39">
        <v>272</v>
      </c>
      <c r="E48" s="39">
        <v>2</v>
      </c>
      <c r="F48" s="39">
        <v>33.79</v>
      </c>
      <c r="G48" s="39">
        <v>66.209999999999994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93</v>
      </c>
      <c r="C49" s="39">
        <v>417</v>
      </c>
      <c r="D49" s="39">
        <v>159</v>
      </c>
      <c r="E49" s="39">
        <v>0</v>
      </c>
      <c r="F49" s="39">
        <v>38.130000000000003</v>
      </c>
      <c r="G49" s="39">
        <v>61.87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1767</v>
      </c>
      <c r="D50" s="39">
        <v>1560</v>
      </c>
      <c r="E50" s="39">
        <v>0</v>
      </c>
      <c r="F50" s="39">
        <v>88.29</v>
      </c>
      <c r="G50" s="39">
        <v>11.71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3960</v>
      </c>
      <c r="D51" s="39">
        <v>3635</v>
      </c>
      <c r="E51" s="39">
        <v>0</v>
      </c>
      <c r="F51" s="39">
        <v>91.79</v>
      </c>
      <c r="G51" s="39">
        <v>8.2100000000000009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781</v>
      </c>
      <c r="D52" s="39">
        <v>659</v>
      </c>
      <c r="E52" s="39">
        <v>42</v>
      </c>
      <c r="F52" s="39">
        <v>89.76</v>
      </c>
      <c r="G52" s="39">
        <v>10.24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1302</v>
      </c>
      <c r="D53" s="39">
        <v>1203</v>
      </c>
      <c r="E53" s="39">
        <v>0</v>
      </c>
      <c r="F53" s="39">
        <v>92.4</v>
      </c>
      <c r="G53" s="39">
        <v>7.6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5265</v>
      </c>
      <c r="D54" s="39">
        <v>1500</v>
      </c>
      <c r="E54" s="39">
        <v>0</v>
      </c>
      <c r="F54" s="39">
        <v>28.49</v>
      </c>
      <c r="G54" s="39">
        <v>71.510000000000005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739</v>
      </c>
      <c r="D55" s="39">
        <v>563</v>
      </c>
      <c r="E55" s="39">
        <v>39</v>
      </c>
      <c r="F55" s="39">
        <v>81.459999999999994</v>
      </c>
      <c r="G55" s="39">
        <v>18.54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1256</v>
      </c>
      <c r="D56" s="39">
        <v>713</v>
      </c>
      <c r="E56" s="39">
        <v>93</v>
      </c>
      <c r="F56" s="39">
        <v>64.17</v>
      </c>
      <c r="G56" s="39">
        <v>35.83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1284</v>
      </c>
      <c r="D57" s="39">
        <v>746</v>
      </c>
      <c r="E57" s="39">
        <v>63</v>
      </c>
      <c r="F57" s="39">
        <v>63.01</v>
      </c>
      <c r="G57" s="39">
        <v>36.99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1107</v>
      </c>
      <c r="D58" s="39">
        <v>444</v>
      </c>
      <c r="E58" s="39">
        <v>0</v>
      </c>
      <c r="F58" s="39">
        <v>40.11</v>
      </c>
      <c r="G58" s="39">
        <v>59.89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5500</v>
      </c>
      <c r="D59" s="39">
        <v>2155</v>
      </c>
      <c r="E59" s="39">
        <v>9</v>
      </c>
      <c r="F59" s="39">
        <v>39.35</v>
      </c>
      <c r="G59" s="39">
        <v>60.65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81</v>
      </c>
      <c r="C60" s="39">
        <v>735</v>
      </c>
      <c r="D60" s="39">
        <v>371</v>
      </c>
      <c r="E60" s="39">
        <v>1</v>
      </c>
      <c r="F60" s="39">
        <v>50.61</v>
      </c>
      <c r="G60" s="39">
        <v>49.39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651</v>
      </c>
      <c r="D61" s="39">
        <v>306</v>
      </c>
      <c r="E61" s="39">
        <v>1</v>
      </c>
      <c r="F61" s="39">
        <v>47.16</v>
      </c>
      <c r="G61" s="39">
        <v>52.84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744</v>
      </c>
      <c r="E62" s="39">
        <v>27</v>
      </c>
      <c r="F62" s="39">
        <v>31.81</v>
      </c>
      <c r="G62" s="39">
        <v>68.19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92</v>
      </c>
      <c r="E63" s="39">
        <v>0</v>
      </c>
      <c r="F63" s="39">
        <v>21.4</v>
      </c>
      <c r="G63" s="39">
        <v>78.599999999999994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2331</v>
      </c>
      <c r="D64" s="39">
        <v>995</v>
      </c>
      <c r="E64" s="39">
        <v>0</v>
      </c>
      <c r="F64" s="39">
        <v>42.69</v>
      </c>
      <c r="G64" s="39">
        <v>57.31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91</v>
      </c>
      <c r="C65" s="39">
        <v>1246</v>
      </c>
      <c r="D65" s="39">
        <v>384</v>
      </c>
      <c r="E65" s="39">
        <v>0</v>
      </c>
      <c r="F65" s="39">
        <v>30.82</v>
      </c>
      <c r="G65" s="39">
        <v>69.180000000000007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2800</v>
      </c>
      <c r="D66" s="39">
        <v>1421</v>
      </c>
      <c r="E66" s="39">
        <v>1</v>
      </c>
      <c r="F66" s="39">
        <v>50.79</v>
      </c>
      <c r="G66" s="39">
        <v>49.21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212</v>
      </c>
      <c r="C67" s="39">
        <v>5950</v>
      </c>
      <c r="D67" s="39">
        <v>2756</v>
      </c>
      <c r="E67" s="39">
        <v>0</v>
      </c>
      <c r="F67" s="39">
        <v>46.32</v>
      </c>
      <c r="G67" s="39">
        <v>53.68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613</v>
      </c>
      <c r="D68" s="39">
        <v>355</v>
      </c>
      <c r="E68" s="39">
        <v>11</v>
      </c>
      <c r="F68" s="39">
        <v>59.71</v>
      </c>
      <c r="G68" s="39">
        <v>40.29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213</v>
      </c>
      <c r="C69" s="39">
        <v>1200</v>
      </c>
      <c r="D69" s="39">
        <v>338</v>
      </c>
      <c r="E69" s="39">
        <v>2</v>
      </c>
      <c r="F69" s="39">
        <v>28.33</v>
      </c>
      <c r="G69" s="39">
        <v>71.67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651</v>
      </c>
      <c r="E70" s="39">
        <v>0</v>
      </c>
      <c r="F70" s="39">
        <v>25.89</v>
      </c>
      <c r="G70" s="39">
        <v>74.11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1602</v>
      </c>
      <c r="D71" s="39">
        <v>553</v>
      </c>
      <c r="E71" s="39">
        <v>0</v>
      </c>
      <c r="F71" s="39">
        <v>34.520000000000003</v>
      </c>
      <c r="G71" s="39">
        <v>65.48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214</v>
      </c>
      <c r="C72" s="39">
        <v>2086</v>
      </c>
      <c r="D72" s="39">
        <v>755</v>
      </c>
      <c r="E72" s="39">
        <v>1</v>
      </c>
      <c r="F72" s="39">
        <v>36.24</v>
      </c>
      <c r="G72" s="39">
        <v>63.76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195</v>
      </c>
      <c r="D73" s="39">
        <v>50</v>
      </c>
      <c r="E73" s="39">
        <v>0</v>
      </c>
      <c r="F73" s="39">
        <v>25.64</v>
      </c>
      <c r="G73" s="39">
        <v>74.36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235</v>
      </c>
      <c r="D74" s="39">
        <v>126</v>
      </c>
      <c r="E74" s="39">
        <v>0</v>
      </c>
      <c r="F74" s="39">
        <v>53.62</v>
      </c>
      <c r="G74" s="39">
        <v>46.38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341</v>
      </c>
      <c r="D75" s="39">
        <v>94</v>
      </c>
      <c r="E75" s="39">
        <v>0</v>
      </c>
      <c r="F75" s="39">
        <v>27.57</v>
      </c>
      <c r="G75" s="39">
        <v>72.430000000000007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238</v>
      </c>
      <c r="D76" s="39">
        <v>68</v>
      </c>
      <c r="E76" s="39">
        <v>0</v>
      </c>
      <c r="F76" s="39">
        <v>28.57</v>
      </c>
      <c r="G76" s="39">
        <v>71.430000000000007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497</v>
      </c>
      <c r="D77" s="39">
        <v>392</v>
      </c>
      <c r="E77" s="39">
        <v>16</v>
      </c>
      <c r="F77" s="39">
        <v>82.09</v>
      </c>
      <c r="G77" s="39">
        <v>17.91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2344</v>
      </c>
      <c r="D78" s="39">
        <v>673</v>
      </c>
      <c r="E78" s="39">
        <v>1</v>
      </c>
      <c r="F78" s="39">
        <v>28.75</v>
      </c>
      <c r="G78" s="39">
        <v>71.25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295</v>
      </c>
      <c r="D79" s="39">
        <v>160</v>
      </c>
      <c r="E79" s="39">
        <v>1</v>
      </c>
      <c r="F79" s="39">
        <v>54.58</v>
      </c>
      <c r="G79" s="39">
        <v>45.42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422</v>
      </c>
      <c r="D80" s="39">
        <v>341</v>
      </c>
      <c r="E80" s="39">
        <v>27</v>
      </c>
      <c r="F80" s="39">
        <v>87.2</v>
      </c>
      <c r="G80" s="39">
        <v>12.8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886</v>
      </c>
      <c r="D81" s="39">
        <v>720</v>
      </c>
      <c r="E81" s="39">
        <v>22</v>
      </c>
      <c r="F81" s="39">
        <v>83.75</v>
      </c>
      <c r="G81" s="39">
        <v>16.25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215</v>
      </c>
      <c r="C82" s="39">
        <v>1773</v>
      </c>
      <c r="D82" s="39">
        <v>1188</v>
      </c>
      <c r="E82" s="39">
        <v>0</v>
      </c>
      <c r="F82" s="39">
        <v>67.010000000000005</v>
      </c>
      <c r="G82" s="39">
        <v>32.99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590</v>
      </c>
      <c r="D83" s="39">
        <v>438</v>
      </c>
      <c r="E83" s="39">
        <v>61</v>
      </c>
      <c r="F83" s="39">
        <v>84.58</v>
      </c>
      <c r="G83" s="39">
        <v>15.42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216</v>
      </c>
      <c r="C84" s="39">
        <v>528</v>
      </c>
      <c r="D84" s="39">
        <v>106</v>
      </c>
      <c r="E84" s="39">
        <v>0</v>
      </c>
      <c r="F84" s="39">
        <v>20.079999999999998</v>
      </c>
      <c r="G84" s="39">
        <v>79.92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1348</v>
      </c>
      <c r="D85" s="39">
        <v>694</v>
      </c>
      <c r="E85" s="39">
        <v>0</v>
      </c>
      <c r="F85" s="39">
        <v>51.48</v>
      </c>
      <c r="G85" s="39">
        <v>48.52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12879</v>
      </c>
      <c r="D86" s="39">
        <v>5287</v>
      </c>
      <c r="E86" s="39">
        <v>4</v>
      </c>
      <c r="F86" s="39">
        <v>41.08</v>
      </c>
      <c r="G86" s="39">
        <v>58.92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592</v>
      </c>
      <c r="D87" s="39">
        <v>273</v>
      </c>
      <c r="E87" s="39">
        <v>1</v>
      </c>
      <c r="F87" s="39">
        <v>46.28</v>
      </c>
      <c r="G87" s="39">
        <v>53.72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261</v>
      </c>
      <c r="D88" s="39">
        <v>78</v>
      </c>
      <c r="E88" s="39">
        <v>1</v>
      </c>
      <c r="F88" s="39">
        <v>30.27</v>
      </c>
      <c r="G88" s="39">
        <v>69.73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763</v>
      </c>
      <c r="D89" s="39">
        <v>531</v>
      </c>
      <c r="E89" s="39">
        <v>21</v>
      </c>
      <c r="F89" s="39">
        <v>72.349999999999994</v>
      </c>
      <c r="G89" s="39">
        <v>27.65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92</v>
      </c>
      <c r="C90" s="39">
        <v>6468</v>
      </c>
      <c r="D90" s="39">
        <v>2244</v>
      </c>
      <c r="E90" s="39">
        <v>0</v>
      </c>
      <c r="F90" s="39">
        <v>34.69</v>
      </c>
      <c r="G90" s="39">
        <v>65.31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87</v>
      </c>
      <c r="C91" s="39">
        <v>217</v>
      </c>
      <c r="D91" s="39">
        <v>101</v>
      </c>
      <c r="E91" s="39">
        <v>3</v>
      </c>
      <c r="F91" s="39">
        <v>47.93</v>
      </c>
      <c r="G91" s="39">
        <v>52.07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640</v>
      </c>
      <c r="D92" s="39">
        <v>436</v>
      </c>
      <c r="E92" s="39">
        <v>42</v>
      </c>
      <c r="F92" s="39">
        <v>74.69</v>
      </c>
      <c r="G92" s="39">
        <v>25.31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1651</v>
      </c>
      <c r="D93" s="39">
        <v>719</v>
      </c>
      <c r="E93" s="39">
        <v>9</v>
      </c>
      <c r="F93" s="39">
        <v>44.09</v>
      </c>
      <c r="G93" s="39">
        <v>55.91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22067</v>
      </c>
      <c r="D94" s="39">
        <v>19410</v>
      </c>
      <c r="E94" s="39">
        <v>114</v>
      </c>
      <c r="F94" s="39">
        <v>88.48</v>
      </c>
      <c r="G94" s="39">
        <v>11.52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2653</v>
      </c>
      <c r="D95" s="39">
        <v>961</v>
      </c>
      <c r="E95" s="39">
        <v>1</v>
      </c>
      <c r="F95" s="39">
        <v>36.26</v>
      </c>
      <c r="G95" s="39">
        <v>63.74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6021</v>
      </c>
      <c r="D96" s="39">
        <v>1592</v>
      </c>
      <c r="E96" s="39">
        <v>1</v>
      </c>
      <c r="F96" s="39">
        <v>26.46</v>
      </c>
      <c r="G96" s="39">
        <v>73.540000000000006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3945</v>
      </c>
      <c r="B97" s="39" t="s">
        <v>63</v>
      </c>
      <c r="C97" s="39">
        <v>1651</v>
      </c>
      <c r="D97" s="39">
        <v>1483</v>
      </c>
      <c r="E97" s="39">
        <v>4</v>
      </c>
      <c r="F97" s="39">
        <v>90.07</v>
      </c>
      <c r="G97" s="39">
        <v>9.93</v>
      </c>
      <c r="H97" s="39">
        <v>1</v>
      </c>
      <c r="I97" s="40">
        <v>0</v>
      </c>
      <c r="J97" s="3"/>
      <c r="K97" s="3"/>
      <c r="L97" s="3"/>
    </row>
    <row r="98" spans="1:12" s="8" customFormat="1" ht="14.25" customHeight="1" x14ac:dyDescent="0.2">
      <c r="A98" s="38">
        <v>3946</v>
      </c>
      <c r="B98" s="39" t="s">
        <v>64</v>
      </c>
      <c r="C98" s="39">
        <v>1418</v>
      </c>
      <c r="D98" s="39">
        <v>1195</v>
      </c>
      <c r="E98" s="39">
        <v>9</v>
      </c>
      <c r="F98" s="39">
        <v>84.91</v>
      </c>
      <c r="G98" s="39">
        <v>15.09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3947</v>
      </c>
      <c r="B99" s="39" t="s">
        <v>65</v>
      </c>
      <c r="C99" s="39">
        <v>1849</v>
      </c>
      <c r="D99" s="39">
        <v>1643</v>
      </c>
      <c r="E99" s="39">
        <v>0</v>
      </c>
      <c r="F99" s="39">
        <v>88.86</v>
      </c>
      <c r="G99" s="39">
        <v>11.14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3951</v>
      </c>
      <c r="B100" s="39" t="s">
        <v>66</v>
      </c>
      <c r="C100" s="39">
        <v>466</v>
      </c>
      <c r="D100" s="39">
        <v>413</v>
      </c>
      <c r="E100" s="39">
        <v>1</v>
      </c>
      <c r="F100" s="39">
        <v>88.84</v>
      </c>
      <c r="G100" s="39">
        <v>11.16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3952</v>
      </c>
      <c r="B101" s="39" t="s">
        <v>67</v>
      </c>
      <c r="C101" s="39">
        <v>499</v>
      </c>
      <c r="D101" s="39">
        <v>424</v>
      </c>
      <c r="E101" s="39">
        <v>0</v>
      </c>
      <c r="F101" s="39">
        <v>84.97</v>
      </c>
      <c r="G101" s="39">
        <v>15.03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3953</v>
      </c>
      <c r="B102" s="39" t="s">
        <v>68</v>
      </c>
      <c r="C102" s="39">
        <v>1778</v>
      </c>
      <c r="D102" s="39">
        <v>1490</v>
      </c>
      <c r="E102" s="39">
        <v>0</v>
      </c>
      <c r="F102" s="39">
        <v>83.8</v>
      </c>
      <c r="G102" s="39">
        <v>16.2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3954</v>
      </c>
      <c r="B103" s="39" t="s">
        <v>69</v>
      </c>
      <c r="C103" s="39">
        <v>1253</v>
      </c>
      <c r="D103" s="39">
        <v>1079</v>
      </c>
      <c r="E103" s="39">
        <v>0</v>
      </c>
      <c r="F103" s="39">
        <v>86.11</v>
      </c>
      <c r="G103" s="39">
        <v>13.89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3955</v>
      </c>
      <c r="B104" s="39" t="s">
        <v>70</v>
      </c>
      <c r="C104" s="39">
        <v>4408</v>
      </c>
      <c r="D104" s="39">
        <v>4042</v>
      </c>
      <c r="E104" s="39">
        <v>1</v>
      </c>
      <c r="F104" s="39">
        <v>91.72</v>
      </c>
      <c r="G104" s="39">
        <v>8.2799999999999994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3961</v>
      </c>
      <c r="B105" s="39" t="s">
        <v>71</v>
      </c>
      <c r="C105" s="39">
        <v>1498</v>
      </c>
      <c r="D105" s="39">
        <v>965</v>
      </c>
      <c r="E105" s="39">
        <v>5</v>
      </c>
      <c r="F105" s="39">
        <v>64.75</v>
      </c>
      <c r="G105" s="39">
        <v>35.25</v>
      </c>
      <c r="H105" s="39">
        <v>2</v>
      </c>
      <c r="I105" s="40">
        <v>1</v>
      </c>
      <c r="J105" s="3"/>
      <c r="K105" s="3"/>
      <c r="L105" s="3"/>
    </row>
    <row r="106" spans="1:12" s="8" customFormat="1" ht="14.25" customHeight="1" x14ac:dyDescent="0.2">
      <c r="A106" s="38">
        <v>3962</v>
      </c>
      <c r="B106" s="39" t="s">
        <v>72</v>
      </c>
      <c r="C106" s="39">
        <v>1821</v>
      </c>
      <c r="D106" s="39">
        <v>1328</v>
      </c>
      <c r="E106" s="39">
        <v>38</v>
      </c>
      <c r="F106" s="39">
        <v>75.010000000000005</v>
      </c>
      <c r="G106" s="39">
        <v>24.99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3972</v>
      </c>
      <c r="B107" s="39" t="s">
        <v>85</v>
      </c>
      <c r="C107" s="39">
        <v>1018</v>
      </c>
      <c r="D107" s="39">
        <v>632</v>
      </c>
      <c r="E107" s="39">
        <v>30</v>
      </c>
      <c r="F107" s="39">
        <v>65.03</v>
      </c>
      <c r="G107" s="39">
        <v>34.97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3981</v>
      </c>
      <c r="B108" s="39" t="s">
        <v>73</v>
      </c>
      <c r="C108" s="39">
        <v>2473</v>
      </c>
      <c r="D108" s="39">
        <v>783</v>
      </c>
      <c r="E108" s="39">
        <v>1</v>
      </c>
      <c r="F108" s="39">
        <v>31.7</v>
      </c>
      <c r="G108" s="39">
        <v>68.3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3982</v>
      </c>
      <c r="B109" s="39" t="s">
        <v>74</v>
      </c>
      <c r="C109" s="39">
        <v>2414</v>
      </c>
      <c r="D109" s="39">
        <v>955</v>
      </c>
      <c r="E109" s="39">
        <v>35</v>
      </c>
      <c r="F109" s="39">
        <v>41.01</v>
      </c>
      <c r="G109" s="39">
        <v>58.99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3983</v>
      </c>
      <c r="B110" s="39" t="s">
        <v>75</v>
      </c>
      <c r="C110" s="39">
        <v>454</v>
      </c>
      <c r="D110" s="39">
        <v>152</v>
      </c>
      <c r="E110" s="39">
        <v>6</v>
      </c>
      <c r="F110" s="39">
        <v>34.799999999999997</v>
      </c>
      <c r="G110" s="39">
        <v>65.2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3985</v>
      </c>
      <c r="B111" s="39" t="s">
        <v>76</v>
      </c>
      <c r="C111" s="39">
        <v>1059</v>
      </c>
      <c r="D111" s="39">
        <v>486</v>
      </c>
      <c r="E111" s="39">
        <v>0</v>
      </c>
      <c r="F111" s="39">
        <v>45.89</v>
      </c>
      <c r="G111" s="39">
        <v>54.11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3986</v>
      </c>
      <c r="B112" s="39" t="s">
        <v>77</v>
      </c>
      <c r="C112" s="39">
        <v>1965</v>
      </c>
      <c r="D112" s="39">
        <v>580</v>
      </c>
      <c r="E112" s="39">
        <v>1</v>
      </c>
      <c r="F112" s="39">
        <v>29.57</v>
      </c>
      <c r="G112" s="39">
        <v>70.430000000000007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3987</v>
      </c>
      <c r="B113" s="39" t="s">
        <v>78</v>
      </c>
      <c r="C113" s="39">
        <v>943</v>
      </c>
      <c r="D113" s="39">
        <v>518</v>
      </c>
      <c r="E113" s="39">
        <v>17</v>
      </c>
      <c r="F113" s="39">
        <v>56.73</v>
      </c>
      <c r="G113" s="39">
        <v>43.27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thickBot="1" x14ac:dyDescent="0.25">
      <c r="A114" s="41">
        <v>3988</v>
      </c>
      <c r="B114" s="42" t="s">
        <v>88</v>
      </c>
      <c r="C114" s="42">
        <v>2803</v>
      </c>
      <c r="D114" s="42">
        <v>531</v>
      </c>
      <c r="E114" s="42">
        <v>0</v>
      </c>
      <c r="F114" s="42">
        <v>18.940000000000001</v>
      </c>
      <c r="G114" s="42">
        <v>81.06</v>
      </c>
      <c r="H114" s="42">
        <v>2</v>
      </c>
      <c r="I114" s="43">
        <v>1</v>
      </c>
      <c r="J114" s="3"/>
      <c r="K114" s="3"/>
      <c r="L114" s="3"/>
    </row>
    <row r="115" spans="1:12" s="3" customFormat="1" x14ac:dyDescent="0.2">
      <c r="C115" s="2"/>
      <c r="D115" s="2"/>
      <c r="E115" s="2"/>
      <c r="F115" s="2"/>
      <c r="G115" s="2"/>
      <c r="H115" s="2"/>
      <c r="I115" s="2"/>
      <c r="J115" s="2"/>
    </row>
    <row r="116" spans="1:12" s="3" customFormat="1" x14ac:dyDescent="0.2">
      <c r="A116" s="27" t="str">
        <f>VLOOKUP("&lt;Legende_1&gt;",Uebersetzungen!$B$3:$E$336,Uebersetzungen!$B$2+1,FALSE)</f>
        <v>Attributwerte Verfahren</v>
      </c>
      <c r="B116" s="28"/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>
        <v>1</v>
      </c>
      <c r="B117" s="28" t="str">
        <f>VLOOKUP("&lt;Legende_2&gt;",Uebersetzungen!$B$3:$E$336,Uebersetzungen!$B$2+1,FALSE)</f>
        <v>Ohne Verfahren. Der Zweitwohnungsanteil liegt weiterhin unter 20 %.</v>
      </c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2</v>
      </c>
      <c r="B118" s="28" t="str">
        <f>VLOOKUP("&lt;Legende_3&gt;",Uebersetzungen!$B$3:$E$336,Uebersetzungen!$B$2+1,FALSE)</f>
        <v>Ohne Verfahren. Der Zweitwohnungsanteil liegt weiterhin über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3</v>
      </c>
      <c r="B119" s="28" t="str">
        <f>VLOOKUP("&lt;Legende_4&gt;",Uebersetzungen!$B$3:$E$336,Uebersetzungen!$B$2+1,FALSE)</f>
        <v>In einem Verfahren. Da der Zweitwohnungsanteil gemäss Inventar neu unter 20 % liegt, wird er überprüft.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4</v>
      </c>
      <c r="B120" s="28" t="str">
        <f>VLOOKUP("&lt;Legende_5&gt;",Uebersetzungen!$B$3:$E$336,Uebersetzungen!$B$2+1,FALSE)</f>
        <v>In einem Verfahren. Da der Zweitwohnungsanteil gemäss Inventar neu über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5</v>
      </c>
      <c r="B121" s="28" t="str">
        <f>VLOOKUP("&lt;Legende_6&gt;",Uebersetzungen!$B$3:$E$336,Uebersetzungen!$B$2+1,FALSE)</f>
        <v>Verfahren abgeschlossen. Der Zweitwohnungsanteil wurde überprüft, er liegt unter 20 %.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6</v>
      </c>
      <c r="B122" s="28" t="str">
        <f>VLOOKUP("&lt;Legende_7&gt;",Uebersetzungen!$B$3:$E$336,Uebersetzungen!$B$2+1,FALSE)</f>
        <v>Verfahren abgeschlossen. Der Zweitwohnungsanteil wurde überprüft, er liegt über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7</v>
      </c>
      <c r="B123" s="28" t="str">
        <f>VLOOKUP("&lt;Legende_8&gt;",Uebersetzungen!$B$3:$E$336,Uebersetzungen!$B$2+1,FALSE)</f>
        <v>Verfahren abgeschlossen. Überprüfter Zweitwohnungsanteil entspricht nicht dem Inventar, er liegt unter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8</v>
      </c>
      <c r="B124" s="28" t="str">
        <f>VLOOKUP("&lt;Legende_9&gt;",Uebersetzungen!$B$3:$E$336,Uebersetzungen!$B$2+1,FALSE)</f>
        <v>Verfahren abgeschlossen. Überprüfter Zweitwohnungsanteil entspricht nicht dem Inventar, er liegt über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/>
      <c r="B125" s="28"/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 t="str">
        <f>VLOOKUP("&lt;Legende_10&gt;",Uebersetzungen!$B$3:$E$336,Uebersetzungen!$B$2+1,FALSE)</f>
        <v>Attributwerte Status</v>
      </c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8">
        <v>0</v>
      </c>
      <c r="B127" s="28" t="str">
        <f>VLOOKUP("&lt;Legende_11&gt;",Uebersetzungen!$B$3:$E$336,Uebersetzungen!$B$2+1,FALSE)</f>
        <v>untersteht nicht den baurechtlichen Bestimmungen des ZWG</v>
      </c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1</v>
      </c>
      <c r="B128" s="28" t="str">
        <f>VLOOKUP("&lt;Legende_12&gt;",Uebersetzungen!$B$3:$E$336,Uebersetzungen!$B$2+1,FALSE)</f>
        <v>untersteht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/>
      <c r="B129" s="28"/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 t="str">
        <f>VLOOKUP("&lt;Legende_13&gt;",Uebersetzungen!$B$3:$E$336,Uebersetzungen!$B$2+1,FALSE)</f>
        <v xml:space="preserve">Legende </v>
      </c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8">
        <v>0</v>
      </c>
      <c r="B131" s="28" t="str">
        <f>VLOOKUP("&lt;Legende_14&gt;",Uebersetzungen!$B$3:$E$336,Uebersetzungen!$B$2+1,FALSE)</f>
        <v xml:space="preserve">weiss (Verfahrenscodes 1, 4, 5, 7) </v>
      </c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1</v>
      </c>
      <c r="B132" s="28" t="str">
        <f>VLOOKUP("&lt;Legende_15&gt;",Uebersetzungen!$B$3:$E$336,Uebersetzungen!$B$2+1,FALSE)</f>
        <v>blau (Verfahrenscodes 2, 3, 6, 8)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3" t="str">
        <f>VLOOKUP("&lt;Quelle_1&gt;",Uebersetzungen!$B$3:$E$41,Uebersetzungen!$B$2+1,FALSE)</f>
        <v>Quelle: ARE (Wohnungsinventar)</v>
      </c>
      <c r="B135" s="3"/>
    </row>
    <row r="136" spans="1:10" x14ac:dyDescent="0.2">
      <c r="A136" s="2" t="str">
        <f>VLOOKUP("&lt;Aktualisierung&gt;",Uebersetzungen!$B$3:$E$41,Uebersetzungen!$B$2+1,FALSE)</f>
        <v>Letztmals aktualisiert am: 05.01.2025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123825</xdr:rowOff>
                  </from>
                  <to>
                    <xdr:col>4</xdr:col>
                    <xdr:colOff>647700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6"/>
  <sheetViews>
    <sheetView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26"/>
      <c r="B8" s="26"/>
      <c r="C8" s="26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2025: 100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218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5782</v>
      </c>
      <c r="D15" s="39">
        <v>1362</v>
      </c>
      <c r="E15" s="39">
        <v>0</v>
      </c>
      <c r="F15" s="39">
        <v>23.56</v>
      </c>
      <c r="G15" s="39">
        <v>76.44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1037</v>
      </c>
      <c r="D16" s="39">
        <v>267</v>
      </c>
      <c r="E16" s="39">
        <v>0</v>
      </c>
      <c r="F16" s="39">
        <v>25.75</v>
      </c>
      <c r="G16" s="39">
        <v>74.25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211</v>
      </c>
      <c r="C17" s="39">
        <v>305</v>
      </c>
      <c r="D17" s="39">
        <v>109</v>
      </c>
      <c r="E17" s="39">
        <v>0</v>
      </c>
      <c r="F17" s="39">
        <v>35.74</v>
      </c>
      <c r="G17" s="39">
        <v>64.260000000000005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83</v>
      </c>
      <c r="C18" s="39">
        <v>1520</v>
      </c>
      <c r="D18" s="39">
        <v>632</v>
      </c>
      <c r="E18" s="39">
        <v>0</v>
      </c>
      <c r="F18" s="39">
        <v>41.58</v>
      </c>
      <c r="G18" s="39">
        <v>58.42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86</v>
      </c>
      <c r="C19" s="39">
        <v>4808</v>
      </c>
      <c r="D19" s="39">
        <v>1211</v>
      </c>
      <c r="E19" s="39">
        <v>7</v>
      </c>
      <c r="F19" s="39">
        <v>25.33</v>
      </c>
      <c r="G19" s="39">
        <v>74.67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89</v>
      </c>
      <c r="C20" s="39">
        <v>1409</v>
      </c>
      <c r="D20" s="39">
        <v>424</v>
      </c>
      <c r="E20" s="39">
        <v>0</v>
      </c>
      <c r="F20" s="39">
        <v>30.09</v>
      </c>
      <c r="G20" s="39">
        <v>69.91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831</v>
      </c>
      <c r="D21" s="39">
        <v>469</v>
      </c>
      <c r="E21" s="39">
        <v>3</v>
      </c>
      <c r="F21" s="39">
        <v>56.8</v>
      </c>
      <c r="G21" s="39">
        <v>43.2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2759</v>
      </c>
      <c r="D22" s="39">
        <v>1527</v>
      </c>
      <c r="E22" s="39">
        <v>0</v>
      </c>
      <c r="F22" s="39">
        <v>55.35</v>
      </c>
      <c r="G22" s="39">
        <v>44.65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1369</v>
      </c>
      <c r="D23" s="39">
        <v>294</v>
      </c>
      <c r="E23" s="39">
        <v>0</v>
      </c>
      <c r="F23" s="39">
        <v>21.48</v>
      </c>
      <c r="G23" s="39">
        <v>78.52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4168</v>
      </c>
      <c r="D24" s="39">
        <v>1138</v>
      </c>
      <c r="E24" s="39">
        <v>1</v>
      </c>
      <c r="F24" s="39">
        <v>27.33</v>
      </c>
      <c r="G24" s="39">
        <v>72.67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788</v>
      </c>
      <c r="D25" s="39">
        <v>346</v>
      </c>
      <c r="E25" s="39">
        <v>0</v>
      </c>
      <c r="F25" s="39">
        <v>43.91</v>
      </c>
      <c r="G25" s="39">
        <v>56.09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583</v>
      </c>
      <c r="D26" s="39">
        <v>309</v>
      </c>
      <c r="E26" s="39">
        <v>0</v>
      </c>
      <c r="F26" s="39">
        <v>53</v>
      </c>
      <c r="G26" s="39">
        <v>47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1074</v>
      </c>
      <c r="D27" s="39">
        <v>513</v>
      </c>
      <c r="E27" s="39">
        <v>5</v>
      </c>
      <c r="F27" s="39">
        <v>48.23</v>
      </c>
      <c r="G27" s="39">
        <v>51.77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79</v>
      </c>
      <c r="C28" s="39">
        <v>2594</v>
      </c>
      <c r="D28" s="39">
        <v>970</v>
      </c>
      <c r="E28" s="39">
        <v>0</v>
      </c>
      <c r="F28" s="39">
        <v>37.39</v>
      </c>
      <c r="G28" s="39">
        <v>62.61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82</v>
      </c>
      <c r="C29" s="39">
        <v>3542</v>
      </c>
      <c r="D29" s="39">
        <v>2335</v>
      </c>
      <c r="E29" s="39">
        <v>3</v>
      </c>
      <c r="F29" s="39">
        <v>66.010000000000005</v>
      </c>
      <c r="G29" s="39">
        <v>33.99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198</v>
      </c>
      <c r="D30" s="39">
        <v>172</v>
      </c>
      <c r="E30" s="39">
        <v>8</v>
      </c>
      <c r="F30" s="39">
        <v>90.91</v>
      </c>
      <c r="G30" s="39">
        <v>9.09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132</v>
      </c>
      <c r="E31" s="39">
        <v>3</v>
      </c>
      <c r="F31" s="39">
        <v>81.819999999999993</v>
      </c>
      <c r="G31" s="39">
        <v>18.18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499</v>
      </c>
      <c r="D32" s="39">
        <v>366</v>
      </c>
      <c r="E32" s="39">
        <v>30</v>
      </c>
      <c r="F32" s="39">
        <v>79.36</v>
      </c>
      <c r="G32" s="39">
        <v>20.64</v>
      </c>
      <c r="H32" s="39">
        <v>4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416</v>
      </c>
      <c r="E33" s="39">
        <v>9</v>
      </c>
      <c r="F33" s="39">
        <v>81.89</v>
      </c>
      <c r="G33" s="39">
        <v>18.11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1634</v>
      </c>
      <c r="D34" s="39">
        <v>1048</v>
      </c>
      <c r="E34" s="39">
        <v>131</v>
      </c>
      <c r="F34" s="39">
        <v>72.150000000000006</v>
      </c>
      <c r="G34" s="39">
        <v>27.85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164</v>
      </c>
      <c r="D35" s="39">
        <v>106</v>
      </c>
      <c r="E35" s="39">
        <v>0</v>
      </c>
      <c r="F35" s="39">
        <v>64.63</v>
      </c>
      <c r="G35" s="39">
        <v>35.369999999999997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209</v>
      </c>
      <c r="E36" s="39">
        <v>4</v>
      </c>
      <c r="F36" s="39">
        <v>86.23</v>
      </c>
      <c r="G36" s="39">
        <v>13.77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2006</v>
      </c>
      <c r="D37" s="39">
        <v>1619</v>
      </c>
      <c r="E37" s="39">
        <v>66</v>
      </c>
      <c r="F37" s="39">
        <v>84</v>
      </c>
      <c r="G37" s="39">
        <v>16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256</v>
      </c>
      <c r="D38" s="39">
        <v>63</v>
      </c>
      <c r="E38" s="39">
        <v>27</v>
      </c>
      <c r="F38" s="39">
        <v>35.159999999999997</v>
      </c>
      <c r="G38" s="39">
        <v>64.84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255</v>
      </c>
      <c r="D39" s="39">
        <v>77</v>
      </c>
      <c r="E39" s="39">
        <v>0</v>
      </c>
      <c r="F39" s="39">
        <v>30.2</v>
      </c>
      <c r="G39" s="39">
        <v>69.8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80</v>
      </c>
      <c r="C40" s="39">
        <v>804</v>
      </c>
      <c r="D40" s="39">
        <v>408</v>
      </c>
      <c r="E40" s="39">
        <v>0</v>
      </c>
      <c r="F40" s="39">
        <v>50.75</v>
      </c>
      <c r="G40" s="39">
        <v>49.25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84</v>
      </c>
      <c r="C41" s="39">
        <v>1341</v>
      </c>
      <c r="D41" s="39">
        <v>979</v>
      </c>
      <c r="E41" s="39">
        <v>28</v>
      </c>
      <c r="F41" s="39">
        <v>75.09</v>
      </c>
      <c r="G41" s="39">
        <v>24.91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245</v>
      </c>
      <c r="D42" s="39">
        <v>74</v>
      </c>
      <c r="E42" s="39">
        <v>0</v>
      </c>
      <c r="F42" s="39">
        <v>30.2</v>
      </c>
      <c r="G42" s="39">
        <v>69.8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147</v>
      </c>
      <c r="D43" s="39">
        <v>62</v>
      </c>
      <c r="E43" s="39">
        <v>0</v>
      </c>
      <c r="F43" s="39">
        <v>42.18</v>
      </c>
      <c r="G43" s="39">
        <v>57.82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838</v>
      </c>
      <c r="D44" s="39">
        <v>431</v>
      </c>
      <c r="E44" s="39">
        <v>0</v>
      </c>
      <c r="F44" s="39">
        <v>51.43</v>
      </c>
      <c r="G44" s="39">
        <v>48.57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22</v>
      </c>
      <c r="E45" s="39">
        <v>0</v>
      </c>
      <c r="F45" s="39">
        <v>91.67</v>
      </c>
      <c r="G45" s="39">
        <v>8.33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291</v>
      </c>
      <c r="D46" s="39">
        <v>182</v>
      </c>
      <c r="E46" s="39">
        <v>1</v>
      </c>
      <c r="F46" s="39">
        <v>62.89</v>
      </c>
      <c r="G46" s="39">
        <v>37.11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35</v>
      </c>
      <c r="E47" s="39">
        <v>0</v>
      </c>
      <c r="F47" s="39">
        <v>21.47</v>
      </c>
      <c r="G47" s="39">
        <v>78.53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90</v>
      </c>
      <c r="C48" s="39">
        <v>811</v>
      </c>
      <c r="D48" s="39">
        <v>272</v>
      </c>
      <c r="E48" s="39">
        <v>2</v>
      </c>
      <c r="F48" s="39">
        <v>33.79</v>
      </c>
      <c r="G48" s="39">
        <v>66.209999999999994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93</v>
      </c>
      <c r="C49" s="39">
        <v>417</v>
      </c>
      <c r="D49" s="39">
        <v>159</v>
      </c>
      <c r="E49" s="39">
        <v>0</v>
      </c>
      <c r="F49" s="39">
        <v>38.130000000000003</v>
      </c>
      <c r="G49" s="39">
        <v>61.87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1767</v>
      </c>
      <c r="D50" s="39">
        <v>1560</v>
      </c>
      <c r="E50" s="39">
        <v>0</v>
      </c>
      <c r="F50" s="39">
        <v>88.29</v>
      </c>
      <c r="G50" s="39">
        <v>11.71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3960</v>
      </c>
      <c r="D51" s="39">
        <v>3635</v>
      </c>
      <c r="E51" s="39">
        <v>0</v>
      </c>
      <c r="F51" s="39">
        <v>91.79</v>
      </c>
      <c r="G51" s="39">
        <v>8.2100000000000009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781</v>
      </c>
      <c r="D52" s="39">
        <v>659</v>
      </c>
      <c r="E52" s="39">
        <v>42</v>
      </c>
      <c r="F52" s="39">
        <v>89.76</v>
      </c>
      <c r="G52" s="39">
        <v>10.24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1302</v>
      </c>
      <c r="D53" s="39">
        <v>1203</v>
      </c>
      <c r="E53" s="39">
        <v>0</v>
      </c>
      <c r="F53" s="39">
        <v>92.4</v>
      </c>
      <c r="G53" s="39">
        <v>7.6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5265</v>
      </c>
      <c r="D54" s="39">
        <v>1500</v>
      </c>
      <c r="E54" s="39">
        <v>0</v>
      </c>
      <c r="F54" s="39">
        <v>28.49</v>
      </c>
      <c r="G54" s="39">
        <v>71.510000000000005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739</v>
      </c>
      <c r="D55" s="39">
        <v>563</v>
      </c>
      <c r="E55" s="39">
        <v>39</v>
      </c>
      <c r="F55" s="39">
        <v>81.459999999999994</v>
      </c>
      <c r="G55" s="39">
        <v>18.54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1256</v>
      </c>
      <c r="D56" s="39">
        <v>713</v>
      </c>
      <c r="E56" s="39">
        <v>93</v>
      </c>
      <c r="F56" s="39">
        <v>64.17</v>
      </c>
      <c r="G56" s="39">
        <v>35.83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1284</v>
      </c>
      <c r="D57" s="39">
        <v>746</v>
      </c>
      <c r="E57" s="39">
        <v>63</v>
      </c>
      <c r="F57" s="39">
        <v>63.01</v>
      </c>
      <c r="G57" s="39">
        <v>36.99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1107</v>
      </c>
      <c r="D58" s="39">
        <v>444</v>
      </c>
      <c r="E58" s="39">
        <v>0</v>
      </c>
      <c r="F58" s="39">
        <v>40.11</v>
      </c>
      <c r="G58" s="39">
        <v>59.89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5500</v>
      </c>
      <c r="D59" s="39">
        <v>2155</v>
      </c>
      <c r="E59" s="39">
        <v>9</v>
      </c>
      <c r="F59" s="39">
        <v>39.35</v>
      </c>
      <c r="G59" s="39">
        <v>60.65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81</v>
      </c>
      <c r="C60" s="39">
        <v>735</v>
      </c>
      <c r="D60" s="39">
        <v>371</v>
      </c>
      <c r="E60" s="39">
        <v>1</v>
      </c>
      <c r="F60" s="39">
        <v>50.61</v>
      </c>
      <c r="G60" s="39">
        <v>49.39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651</v>
      </c>
      <c r="D61" s="39">
        <v>306</v>
      </c>
      <c r="E61" s="39">
        <v>1</v>
      </c>
      <c r="F61" s="39">
        <v>47.16</v>
      </c>
      <c r="G61" s="39">
        <v>52.84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744</v>
      </c>
      <c r="E62" s="39">
        <v>27</v>
      </c>
      <c r="F62" s="39">
        <v>31.81</v>
      </c>
      <c r="G62" s="39">
        <v>68.19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92</v>
      </c>
      <c r="E63" s="39">
        <v>0</v>
      </c>
      <c r="F63" s="39">
        <v>21.4</v>
      </c>
      <c r="G63" s="39">
        <v>78.599999999999994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2331</v>
      </c>
      <c r="D64" s="39">
        <v>995</v>
      </c>
      <c r="E64" s="39">
        <v>0</v>
      </c>
      <c r="F64" s="39">
        <v>42.69</v>
      </c>
      <c r="G64" s="39">
        <v>57.31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91</v>
      </c>
      <c r="C65" s="39">
        <v>1246</v>
      </c>
      <c r="D65" s="39">
        <v>384</v>
      </c>
      <c r="E65" s="39">
        <v>0</v>
      </c>
      <c r="F65" s="39">
        <v>30.82</v>
      </c>
      <c r="G65" s="39">
        <v>69.180000000000007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2800</v>
      </c>
      <c r="D66" s="39">
        <v>1421</v>
      </c>
      <c r="E66" s="39">
        <v>1</v>
      </c>
      <c r="F66" s="39">
        <v>50.79</v>
      </c>
      <c r="G66" s="39">
        <v>49.21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212</v>
      </c>
      <c r="C67" s="39">
        <v>5950</v>
      </c>
      <c r="D67" s="39">
        <v>2756</v>
      </c>
      <c r="E67" s="39">
        <v>0</v>
      </c>
      <c r="F67" s="39">
        <v>46.32</v>
      </c>
      <c r="G67" s="39">
        <v>53.68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613</v>
      </c>
      <c r="D68" s="39">
        <v>355</v>
      </c>
      <c r="E68" s="39">
        <v>11</v>
      </c>
      <c r="F68" s="39">
        <v>59.71</v>
      </c>
      <c r="G68" s="39">
        <v>40.29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213</v>
      </c>
      <c r="C69" s="39">
        <v>1200</v>
      </c>
      <c r="D69" s="39">
        <v>338</v>
      </c>
      <c r="E69" s="39">
        <v>2</v>
      </c>
      <c r="F69" s="39">
        <v>28.33</v>
      </c>
      <c r="G69" s="39">
        <v>71.67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651</v>
      </c>
      <c r="E70" s="39">
        <v>0</v>
      </c>
      <c r="F70" s="39">
        <v>25.89</v>
      </c>
      <c r="G70" s="39">
        <v>74.11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1602</v>
      </c>
      <c r="D71" s="39">
        <v>553</v>
      </c>
      <c r="E71" s="39">
        <v>0</v>
      </c>
      <c r="F71" s="39">
        <v>34.520000000000003</v>
      </c>
      <c r="G71" s="39">
        <v>65.48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214</v>
      </c>
      <c r="C72" s="39">
        <v>2086</v>
      </c>
      <c r="D72" s="39">
        <v>755</v>
      </c>
      <c r="E72" s="39">
        <v>1</v>
      </c>
      <c r="F72" s="39">
        <v>36.24</v>
      </c>
      <c r="G72" s="39">
        <v>63.76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195</v>
      </c>
      <c r="D73" s="39">
        <v>50</v>
      </c>
      <c r="E73" s="39">
        <v>0</v>
      </c>
      <c r="F73" s="39">
        <v>25.64</v>
      </c>
      <c r="G73" s="39">
        <v>74.36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235</v>
      </c>
      <c r="D74" s="39">
        <v>126</v>
      </c>
      <c r="E74" s="39">
        <v>0</v>
      </c>
      <c r="F74" s="39">
        <v>53.62</v>
      </c>
      <c r="G74" s="39">
        <v>46.38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341</v>
      </c>
      <c r="D75" s="39">
        <v>94</v>
      </c>
      <c r="E75" s="39">
        <v>0</v>
      </c>
      <c r="F75" s="39">
        <v>27.57</v>
      </c>
      <c r="G75" s="39">
        <v>72.430000000000007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238</v>
      </c>
      <c r="D76" s="39">
        <v>68</v>
      </c>
      <c r="E76" s="39">
        <v>0</v>
      </c>
      <c r="F76" s="39">
        <v>28.57</v>
      </c>
      <c r="G76" s="39">
        <v>71.430000000000007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497</v>
      </c>
      <c r="D77" s="39">
        <v>392</v>
      </c>
      <c r="E77" s="39">
        <v>16</v>
      </c>
      <c r="F77" s="39">
        <v>82.09</v>
      </c>
      <c r="G77" s="39">
        <v>17.91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2344</v>
      </c>
      <c r="D78" s="39">
        <v>673</v>
      </c>
      <c r="E78" s="39">
        <v>1</v>
      </c>
      <c r="F78" s="39">
        <v>28.75</v>
      </c>
      <c r="G78" s="39">
        <v>71.25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295</v>
      </c>
      <c r="D79" s="39">
        <v>160</v>
      </c>
      <c r="E79" s="39">
        <v>1</v>
      </c>
      <c r="F79" s="39">
        <v>54.58</v>
      </c>
      <c r="G79" s="39">
        <v>45.42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422</v>
      </c>
      <c r="D80" s="39">
        <v>341</v>
      </c>
      <c r="E80" s="39">
        <v>27</v>
      </c>
      <c r="F80" s="39">
        <v>87.2</v>
      </c>
      <c r="G80" s="39">
        <v>12.8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886</v>
      </c>
      <c r="D81" s="39">
        <v>720</v>
      </c>
      <c r="E81" s="39">
        <v>22</v>
      </c>
      <c r="F81" s="39">
        <v>83.75</v>
      </c>
      <c r="G81" s="39">
        <v>16.25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215</v>
      </c>
      <c r="C82" s="39">
        <v>1773</v>
      </c>
      <c r="D82" s="39">
        <v>1188</v>
      </c>
      <c r="E82" s="39">
        <v>0</v>
      </c>
      <c r="F82" s="39">
        <v>67.010000000000005</v>
      </c>
      <c r="G82" s="39">
        <v>32.99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590</v>
      </c>
      <c r="D83" s="39">
        <v>438</v>
      </c>
      <c r="E83" s="39">
        <v>61</v>
      </c>
      <c r="F83" s="39">
        <v>84.58</v>
      </c>
      <c r="G83" s="39">
        <v>15.42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216</v>
      </c>
      <c r="C84" s="39">
        <v>528</v>
      </c>
      <c r="D84" s="39">
        <v>106</v>
      </c>
      <c r="E84" s="39">
        <v>0</v>
      </c>
      <c r="F84" s="39">
        <v>20.079999999999998</v>
      </c>
      <c r="G84" s="39">
        <v>79.92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1348</v>
      </c>
      <c r="D85" s="39">
        <v>694</v>
      </c>
      <c r="E85" s="39">
        <v>0</v>
      </c>
      <c r="F85" s="39">
        <v>51.48</v>
      </c>
      <c r="G85" s="39">
        <v>48.52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12879</v>
      </c>
      <c r="D86" s="39">
        <v>5287</v>
      </c>
      <c r="E86" s="39">
        <v>4</v>
      </c>
      <c r="F86" s="39">
        <v>41.08</v>
      </c>
      <c r="G86" s="39">
        <v>58.92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592</v>
      </c>
      <c r="D87" s="39">
        <v>273</v>
      </c>
      <c r="E87" s="39">
        <v>1</v>
      </c>
      <c r="F87" s="39">
        <v>46.28</v>
      </c>
      <c r="G87" s="39">
        <v>53.72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261</v>
      </c>
      <c r="D88" s="39">
        <v>78</v>
      </c>
      <c r="E88" s="39">
        <v>1</v>
      </c>
      <c r="F88" s="39">
        <v>30.27</v>
      </c>
      <c r="G88" s="39">
        <v>69.73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763</v>
      </c>
      <c r="D89" s="39">
        <v>531</v>
      </c>
      <c r="E89" s="39">
        <v>21</v>
      </c>
      <c r="F89" s="39">
        <v>72.349999999999994</v>
      </c>
      <c r="G89" s="39">
        <v>27.65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92</v>
      </c>
      <c r="C90" s="39">
        <v>6468</v>
      </c>
      <c r="D90" s="39">
        <v>2244</v>
      </c>
      <c r="E90" s="39">
        <v>0</v>
      </c>
      <c r="F90" s="39">
        <v>34.69</v>
      </c>
      <c r="G90" s="39">
        <v>65.31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87</v>
      </c>
      <c r="C91" s="39">
        <v>217</v>
      </c>
      <c r="D91" s="39">
        <v>101</v>
      </c>
      <c r="E91" s="39">
        <v>3</v>
      </c>
      <c r="F91" s="39">
        <v>47.93</v>
      </c>
      <c r="G91" s="39">
        <v>52.07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640</v>
      </c>
      <c r="D92" s="39">
        <v>436</v>
      </c>
      <c r="E92" s="39">
        <v>42</v>
      </c>
      <c r="F92" s="39">
        <v>74.69</v>
      </c>
      <c r="G92" s="39">
        <v>25.31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1651</v>
      </c>
      <c r="D93" s="39">
        <v>719</v>
      </c>
      <c r="E93" s="39">
        <v>9</v>
      </c>
      <c r="F93" s="39">
        <v>44.09</v>
      </c>
      <c r="G93" s="39">
        <v>55.91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22067</v>
      </c>
      <c r="D94" s="39">
        <v>19410</v>
      </c>
      <c r="E94" s="39">
        <v>114</v>
      </c>
      <c r="F94" s="39">
        <v>88.48</v>
      </c>
      <c r="G94" s="39">
        <v>11.52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2653</v>
      </c>
      <c r="D95" s="39">
        <v>961</v>
      </c>
      <c r="E95" s="39">
        <v>1</v>
      </c>
      <c r="F95" s="39">
        <v>36.26</v>
      </c>
      <c r="G95" s="39">
        <v>63.74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6021</v>
      </c>
      <c r="D96" s="39">
        <v>1592</v>
      </c>
      <c r="E96" s="39">
        <v>1</v>
      </c>
      <c r="F96" s="39">
        <v>26.46</v>
      </c>
      <c r="G96" s="39">
        <v>73.540000000000006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3945</v>
      </c>
      <c r="B97" s="39" t="s">
        <v>63</v>
      </c>
      <c r="C97" s="39">
        <v>1651</v>
      </c>
      <c r="D97" s="39">
        <v>1483</v>
      </c>
      <c r="E97" s="39">
        <v>4</v>
      </c>
      <c r="F97" s="39">
        <v>90.07</v>
      </c>
      <c r="G97" s="39">
        <v>9.93</v>
      </c>
      <c r="H97" s="39">
        <v>1</v>
      </c>
      <c r="I97" s="40">
        <v>0</v>
      </c>
      <c r="J97" s="3"/>
      <c r="K97" s="3"/>
      <c r="L97" s="3"/>
    </row>
    <row r="98" spans="1:12" s="8" customFormat="1" ht="14.25" customHeight="1" x14ac:dyDescent="0.2">
      <c r="A98" s="38">
        <v>3946</v>
      </c>
      <c r="B98" s="39" t="s">
        <v>64</v>
      </c>
      <c r="C98" s="39">
        <v>1418</v>
      </c>
      <c r="D98" s="39">
        <v>1195</v>
      </c>
      <c r="E98" s="39">
        <v>9</v>
      </c>
      <c r="F98" s="39">
        <v>84.91</v>
      </c>
      <c r="G98" s="39">
        <v>15.09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3947</v>
      </c>
      <c r="B99" s="39" t="s">
        <v>65</v>
      </c>
      <c r="C99" s="39">
        <v>1849</v>
      </c>
      <c r="D99" s="39">
        <v>1643</v>
      </c>
      <c r="E99" s="39">
        <v>0</v>
      </c>
      <c r="F99" s="39">
        <v>88.86</v>
      </c>
      <c r="G99" s="39">
        <v>11.14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3951</v>
      </c>
      <c r="B100" s="39" t="s">
        <v>66</v>
      </c>
      <c r="C100" s="39">
        <v>466</v>
      </c>
      <c r="D100" s="39">
        <v>413</v>
      </c>
      <c r="E100" s="39">
        <v>1</v>
      </c>
      <c r="F100" s="39">
        <v>88.84</v>
      </c>
      <c r="G100" s="39">
        <v>11.16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3952</v>
      </c>
      <c r="B101" s="39" t="s">
        <v>67</v>
      </c>
      <c r="C101" s="39">
        <v>499</v>
      </c>
      <c r="D101" s="39">
        <v>424</v>
      </c>
      <c r="E101" s="39">
        <v>0</v>
      </c>
      <c r="F101" s="39">
        <v>84.97</v>
      </c>
      <c r="G101" s="39">
        <v>15.03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3953</v>
      </c>
      <c r="B102" s="39" t="s">
        <v>68</v>
      </c>
      <c r="C102" s="39">
        <v>1778</v>
      </c>
      <c r="D102" s="39">
        <v>1490</v>
      </c>
      <c r="E102" s="39">
        <v>0</v>
      </c>
      <c r="F102" s="39">
        <v>83.8</v>
      </c>
      <c r="G102" s="39">
        <v>16.2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3954</v>
      </c>
      <c r="B103" s="39" t="s">
        <v>69</v>
      </c>
      <c r="C103" s="39">
        <v>1253</v>
      </c>
      <c r="D103" s="39">
        <v>1079</v>
      </c>
      <c r="E103" s="39">
        <v>0</v>
      </c>
      <c r="F103" s="39">
        <v>86.11</v>
      </c>
      <c r="G103" s="39">
        <v>13.89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3955</v>
      </c>
      <c r="B104" s="39" t="s">
        <v>70</v>
      </c>
      <c r="C104" s="39">
        <v>4408</v>
      </c>
      <c r="D104" s="39">
        <v>4042</v>
      </c>
      <c r="E104" s="39">
        <v>1</v>
      </c>
      <c r="F104" s="39">
        <v>91.72</v>
      </c>
      <c r="G104" s="39">
        <v>8.2799999999999994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3961</v>
      </c>
      <c r="B105" s="39" t="s">
        <v>71</v>
      </c>
      <c r="C105" s="39">
        <v>1498</v>
      </c>
      <c r="D105" s="39">
        <v>965</v>
      </c>
      <c r="E105" s="39">
        <v>5</v>
      </c>
      <c r="F105" s="39">
        <v>64.75</v>
      </c>
      <c r="G105" s="39">
        <v>35.25</v>
      </c>
      <c r="H105" s="39">
        <v>2</v>
      </c>
      <c r="I105" s="40">
        <v>1</v>
      </c>
      <c r="J105" s="3"/>
      <c r="K105" s="3"/>
      <c r="L105" s="3"/>
    </row>
    <row r="106" spans="1:12" s="8" customFormat="1" ht="14.25" customHeight="1" x14ac:dyDescent="0.2">
      <c r="A106" s="38">
        <v>3962</v>
      </c>
      <c r="B106" s="39" t="s">
        <v>72</v>
      </c>
      <c r="C106" s="39">
        <v>1821</v>
      </c>
      <c r="D106" s="39">
        <v>1328</v>
      </c>
      <c r="E106" s="39">
        <v>38</v>
      </c>
      <c r="F106" s="39">
        <v>75.010000000000005</v>
      </c>
      <c r="G106" s="39">
        <v>24.99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3972</v>
      </c>
      <c r="B107" s="39" t="s">
        <v>85</v>
      </c>
      <c r="C107" s="39">
        <v>1018</v>
      </c>
      <c r="D107" s="39">
        <v>632</v>
      </c>
      <c r="E107" s="39">
        <v>30</v>
      </c>
      <c r="F107" s="39">
        <v>65.03</v>
      </c>
      <c r="G107" s="39">
        <v>34.97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3981</v>
      </c>
      <c r="B108" s="39" t="s">
        <v>73</v>
      </c>
      <c r="C108" s="39">
        <v>2473</v>
      </c>
      <c r="D108" s="39">
        <v>783</v>
      </c>
      <c r="E108" s="39">
        <v>1</v>
      </c>
      <c r="F108" s="39">
        <v>31.7</v>
      </c>
      <c r="G108" s="39">
        <v>68.3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3982</v>
      </c>
      <c r="B109" s="39" t="s">
        <v>74</v>
      </c>
      <c r="C109" s="39">
        <v>2414</v>
      </c>
      <c r="D109" s="39">
        <v>955</v>
      </c>
      <c r="E109" s="39">
        <v>35</v>
      </c>
      <c r="F109" s="39">
        <v>41.01</v>
      </c>
      <c r="G109" s="39">
        <v>58.99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3983</v>
      </c>
      <c r="B110" s="39" t="s">
        <v>75</v>
      </c>
      <c r="C110" s="39">
        <v>454</v>
      </c>
      <c r="D110" s="39">
        <v>152</v>
      </c>
      <c r="E110" s="39">
        <v>6</v>
      </c>
      <c r="F110" s="39">
        <v>34.799999999999997</v>
      </c>
      <c r="G110" s="39">
        <v>65.2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3985</v>
      </c>
      <c r="B111" s="39" t="s">
        <v>76</v>
      </c>
      <c r="C111" s="39">
        <v>1059</v>
      </c>
      <c r="D111" s="39">
        <v>486</v>
      </c>
      <c r="E111" s="39">
        <v>0</v>
      </c>
      <c r="F111" s="39">
        <v>45.89</v>
      </c>
      <c r="G111" s="39">
        <v>54.11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3986</v>
      </c>
      <c r="B112" s="39" t="s">
        <v>77</v>
      </c>
      <c r="C112" s="39">
        <v>1965</v>
      </c>
      <c r="D112" s="39">
        <v>580</v>
      </c>
      <c r="E112" s="39">
        <v>1</v>
      </c>
      <c r="F112" s="39">
        <v>29.57</v>
      </c>
      <c r="G112" s="39">
        <v>70.430000000000007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3987</v>
      </c>
      <c r="B113" s="39" t="s">
        <v>78</v>
      </c>
      <c r="C113" s="39">
        <v>943</v>
      </c>
      <c r="D113" s="39">
        <v>518</v>
      </c>
      <c r="E113" s="39">
        <v>17</v>
      </c>
      <c r="F113" s="39">
        <v>56.73</v>
      </c>
      <c r="G113" s="39">
        <v>43.27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thickBot="1" x14ac:dyDescent="0.25">
      <c r="A114" s="41">
        <v>3988</v>
      </c>
      <c r="B114" s="42" t="s">
        <v>88</v>
      </c>
      <c r="C114" s="42">
        <v>2803</v>
      </c>
      <c r="D114" s="42">
        <v>531</v>
      </c>
      <c r="E114" s="42">
        <v>0</v>
      </c>
      <c r="F114" s="42">
        <v>18.940000000000001</v>
      </c>
      <c r="G114" s="42">
        <v>81.06</v>
      </c>
      <c r="H114" s="42">
        <v>2</v>
      </c>
      <c r="I114" s="43">
        <v>1</v>
      </c>
      <c r="J114" s="3"/>
      <c r="K114" s="3"/>
      <c r="L114" s="3"/>
    </row>
    <row r="115" spans="1:12" s="3" customFormat="1" x14ac:dyDescent="0.2">
      <c r="C115" s="2"/>
      <c r="D115" s="2"/>
      <c r="E115" s="2"/>
      <c r="F115" s="2"/>
      <c r="G115" s="2"/>
      <c r="H115" s="2"/>
      <c r="I115" s="2"/>
      <c r="J115" s="2"/>
    </row>
    <row r="116" spans="1:12" s="3" customFormat="1" x14ac:dyDescent="0.2">
      <c r="A116" s="27" t="str">
        <f>VLOOKUP("&lt;Legende_1&gt;",Uebersetzungen!$B$3:$E$336,Uebersetzungen!$B$2+1,FALSE)</f>
        <v>Attributwerte Verfahren</v>
      </c>
      <c r="B116" s="28"/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>
        <v>1</v>
      </c>
      <c r="B117" s="28" t="str">
        <f>VLOOKUP("&lt;Legende_2&gt;",Uebersetzungen!$B$3:$E$336,Uebersetzungen!$B$2+1,FALSE)</f>
        <v>Ohne Verfahren. Der Zweitwohnungsanteil liegt weiterhin unter 20 %.</v>
      </c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2</v>
      </c>
      <c r="B118" s="28" t="str">
        <f>VLOOKUP("&lt;Legende_3&gt;",Uebersetzungen!$B$3:$E$336,Uebersetzungen!$B$2+1,FALSE)</f>
        <v>Ohne Verfahren. Der Zweitwohnungsanteil liegt weiterhin über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3</v>
      </c>
      <c r="B119" s="28" t="str">
        <f>VLOOKUP("&lt;Legende_4&gt;",Uebersetzungen!$B$3:$E$336,Uebersetzungen!$B$2+1,FALSE)</f>
        <v>In einem Verfahren. Da der Zweitwohnungsanteil gemäss Inventar neu unter 20 % liegt, wird er überprüft.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4</v>
      </c>
      <c r="B120" s="28" t="str">
        <f>VLOOKUP("&lt;Legende_5&gt;",Uebersetzungen!$B$3:$E$336,Uebersetzungen!$B$2+1,FALSE)</f>
        <v>In einem Verfahren. Da der Zweitwohnungsanteil gemäss Inventar neu über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5</v>
      </c>
      <c r="B121" s="28" t="str">
        <f>VLOOKUP("&lt;Legende_6&gt;",Uebersetzungen!$B$3:$E$336,Uebersetzungen!$B$2+1,FALSE)</f>
        <v>Verfahren abgeschlossen. Der Zweitwohnungsanteil wurde überprüft, er liegt unter 20 %.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6</v>
      </c>
      <c r="B122" s="28" t="str">
        <f>VLOOKUP("&lt;Legende_7&gt;",Uebersetzungen!$B$3:$E$336,Uebersetzungen!$B$2+1,FALSE)</f>
        <v>Verfahren abgeschlossen. Der Zweitwohnungsanteil wurde überprüft, er liegt über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7</v>
      </c>
      <c r="B123" s="28" t="str">
        <f>VLOOKUP("&lt;Legende_8&gt;",Uebersetzungen!$B$3:$E$336,Uebersetzungen!$B$2+1,FALSE)</f>
        <v>Verfahren abgeschlossen. Überprüfter Zweitwohnungsanteil entspricht nicht dem Inventar, er liegt unter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8</v>
      </c>
      <c r="B124" s="28" t="str">
        <f>VLOOKUP("&lt;Legende_9&gt;",Uebersetzungen!$B$3:$E$336,Uebersetzungen!$B$2+1,FALSE)</f>
        <v>Verfahren abgeschlossen. Überprüfter Zweitwohnungsanteil entspricht nicht dem Inventar, er liegt über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/>
      <c r="B125" s="28"/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 t="str">
        <f>VLOOKUP("&lt;Legende_10&gt;",Uebersetzungen!$B$3:$E$336,Uebersetzungen!$B$2+1,FALSE)</f>
        <v>Attributwerte Status</v>
      </c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8">
        <v>0</v>
      </c>
      <c r="B127" s="28" t="str">
        <f>VLOOKUP("&lt;Legende_11&gt;",Uebersetzungen!$B$3:$E$336,Uebersetzungen!$B$2+1,FALSE)</f>
        <v>untersteht nicht den baurechtlichen Bestimmungen des ZWG</v>
      </c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1</v>
      </c>
      <c r="B128" s="28" t="str">
        <f>VLOOKUP("&lt;Legende_12&gt;",Uebersetzungen!$B$3:$E$336,Uebersetzungen!$B$2+1,FALSE)</f>
        <v>untersteht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/>
      <c r="B129" s="28"/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 t="str">
        <f>VLOOKUP("&lt;Legende_13&gt;",Uebersetzungen!$B$3:$E$336,Uebersetzungen!$B$2+1,FALSE)</f>
        <v xml:space="preserve">Legende </v>
      </c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8">
        <v>0</v>
      </c>
      <c r="B131" s="28" t="str">
        <f>VLOOKUP("&lt;Legende_14&gt;",Uebersetzungen!$B$3:$E$336,Uebersetzungen!$B$2+1,FALSE)</f>
        <v xml:space="preserve">weiss (Verfahrenscodes 1, 4, 5, 7) </v>
      </c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1</v>
      </c>
      <c r="B132" s="28" t="str">
        <f>VLOOKUP("&lt;Legende_15&gt;",Uebersetzungen!$B$3:$E$336,Uebersetzungen!$B$2+1,FALSE)</f>
        <v>blau (Verfahrenscodes 2, 3, 6, 8)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3" t="str">
        <f>VLOOKUP("&lt;Quelle_1&gt;",Uebersetzungen!$B$3:$E$41,Uebersetzungen!$B$2+1,FALSE)</f>
        <v>Quelle: ARE (Wohnungsinventar)</v>
      </c>
      <c r="B135" s="3"/>
    </row>
    <row r="136" spans="1:10" x14ac:dyDescent="0.2">
      <c r="A136" s="2" t="str">
        <f>VLOOKUP("&lt;Aktualisierung&gt;",Uebersetzungen!$B$3:$E$41,Uebersetzungen!$B$2+1,FALSE)</f>
        <v>Letztmals aktualisiert am: 05.01.2025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opLeftCell="A22" workbookViewId="0">
      <selection activeCell="F45" sqref="F45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94</v>
      </c>
      <c r="B1" s="11" t="s">
        <v>95</v>
      </c>
      <c r="C1" s="11" t="s">
        <v>96</v>
      </c>
      <c r="D1" s="11" t="s">
        <v>97</v>
      </c>
      <c r="E1" s="11" t="s">
        <v>98</v>
      </c>
      <c r="F1" s="12"/>
    </row>
    <row r="2" spans="1:6" x14ac:dyDescent="0.2">
      <c r="A2" s="14" t="s">
        <v>99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100</v>
      </c>
      <c r="C3" s="16" t="s">
        <v>101</v>
      </c>
      <c r="D3" s="16" t="s">
        <v>102</v>
      </c>
      <c r="E3" s="16" t="s">
        <v>103</v>
      </c>
      <c r="F3" s="12"/>
    </row>
    <row r="4" spans="1:6" ht="25.5" x14ac:dyDescent="0.2">
      <c r="A4" s="14" t="s">
        <v>104</v>
      </c>
      <c r="B4" s="17" t="s">
        <v>105</v>
      </c>
      <c r="C4" s="21" t="s">
        <v>116</v>
      </c>
      <c r="D4" s="21" t="s">
        <v>191</v>
      </c>
      <c r="E4" s="21" t="s">
        <v>192</v>
      </c>
      <c r="F4" s="12"/>
    </row>
    <row r="5" spans="1:6" x14ac:dyDescent="0.2">
      <c r="A5" s="14"/>
      <c r="B5" s="13" t="s">
        <v>106</v>
      </c>
      <c r="C5" s="16" t="s">
        <v>219</v>
      </c>
      <c r="D5" s="16" t="s">
        <v>220</v>
      </c>
      <c r="E5" s="16" t="s">
        <v>221</v>
      </c>
      <c r="F5" s="12"/>
    </row>
    <row r="6" spans="1:6" x14ac:dyDescent="0.2">
      <c r="A6" s="14"/>
      <c r="B6" s="14"/>
      <c r="C6" s="23"/>
      <c r="D6" s="23"/>
      <c r="E6" s="23"/>
      <c r="F6" s="12"/>
    </row>
    <row r="7" spans="1:6" x14ac:dyDescent="0.2">
      <c r="A7" s="14" t="s">
        <v>107</v>
      </c>
      <c r="B7" s="13" t="s">
        <v>108</v>
      </c>
      <c r="C7" s="30" t="s">
        <v>160</v>
      </c>
      <c r="D7" s="16" t="s">
        <v>189</v>
      </c>
      <c r="E7" s="30" t="s">
        <v>190</v>
      </c>
      <c r="F7" s="12"/>
    </row>
    <row r="8" spans="1:6" x14ac:dyDescent="0.2">
      <c r="A8" s="14"/>
      <c r="B8" s="13" t="s">
        <v>109</v>
      </c>
      <c r="C8" s="30" t="s">
        <v>161</v>
      </c>
      <c r="D8" s="16" t="s">
        <v>188</v>
      </c>
      <c r="E8" s="30" t="s">
        <v>162</v>
      </c>
      <c r="F8" s="12"/>
    </row>
    <row r="9" spans="1:6" ht="14.25" customHeight="1" x14ac:dyDescent="0.2">
      <c r="A9" s="14"/>
      <c r="B9" s="13" t="s">
        <v>110</v>
      </c>
      <c r="C9" s="16" t="s">
        <v>117</v>
      </c>
      <c r="D9" s="16" t="s">
        <v>187</v>
      </c>
      <c r="E9" s="30" t="s">
        <v>193</v>
      </c>
      <c r="F9" s="12"/>
    </row>
    <row r="10" spans="1:6" ht="14.25" customHeight="1" x14ac:dyDescent="0.2">
      <c r="A10" s="14"/>
      <c r="B10" s="13" t="s">
        <v>124</v>
      </c>
      <c r="C10" s="16" t="s">
        <v>118</v>
      </c>
      <c r="D10" s="16" t="s">
        <v>186</v>
      </c>
      <c r="E10" s="30" t="s">
        <v>163</v>
      </c>
      <c r="F10" s="12"/>
    </row>
    <row r="11" spans="1:6" ht="25.5" x14ac:dyDescent="0.2">
      <c r="A11" s="14"/>
      <c r="B11" s="13" t="s">
        <v>125</v>
      </c>
      <c r="C11" s="16" t="s">
        <v>119</v>
      </c>
      <c r="D11" s="16" t="s">
        <v>185</v>
      </c>
      <c r="E11" s="30" t="s">
        <v>194</v>
      </c>
      <c r="F11" s="12"/>
    </row>
    <row r="12" spans="1:6" x14ac:dyDescent="0.2">
      <c r="A12" s="14"/>
      <c r="B12" s="13" t="s">
        <v>126</v>
      </c>
      <c r="C12" s="16" t="s">
        <v>120</v>
      </c>
      <c r="D12" s="16" t="s">
        <v>184</v>
      </c>
      <c r="E12" s="30" t="s">
        <v>164</v>
      </c>
      <c r="F12" s="12"/>
    </row>
    <row r="13" spans="1:6" x14ac:dyDescent="0.2">
      <c r="A13" s="14"/>
      <c r="B13" s="13" t="s">
        <v>127</v>
      </c>
      <c r="C13" s="16" t="s">
        <v>121</v>
      </c>
      <c r="D13" s="16" t="s">
        <v>183</v>
      </c>
      <c r="E13" s="30" t="s">
        <v>165</v>
      </c>
      <c r="F13" s="12"/>
    </row>
    <row r="14" spans="1:6" x14ac:dyDescent="0.2">
      <c r="A14" s="14"/>
      <c r="B14" s="13" t="s">
        <v>158</v>
      </c>
      <c r="C14" s="16" t="s">
        <v>122</v>
      </c>
      <c r="D14" s="16" t="s">
        <v>175</v>
      </c>
      <c r="E14" s="30" t="s">
        <v>175</v>
      </c>
      <c r="F14" s="12"/>
    </row>
    <row r="15" spans="1:6" x14ac:dyDescent="0.2">
      <c r="A15" s="14"/>
      <c r="B15" s="13" t="s">
        <v>159</v>
      </c>
      <c r="C15" s="16" t="s">
        <v>123</v>
      </c>
      <c r="D15" s="16" t="s">
        <v>123</v>
      </c>
      <c r="E15" s="16" t="s">
        <v>166</v>
      </c>
      <c r="F15" s="12"/>
    </row>
    <row r="16" spans="1:6" x14ac:dyDescent="0.2">
      <c r="A16" s="14" t="s">
        <v>107</v>
      </c>
      <c r="B16" s="14"/>
      <c r="C16" s="23"/>
      <c r="D16" s="23"/>
      <c r="E16" s="23"/>
      <c r="F16" s="12"/>
    </row>
    <row r="17" spans="1:6" x14ac:dyDescent="0.2">
      <c r="A17" s="14"/>
      <c r="B17" s="13" t="s">
        <v>114</v>
      </c>
      <c r="C17" s="16"/>
      <c r="D17" s="16"/>
      <c r="E17" s="16"/>
      <c r="F17" s="12"/>
    </row>
    <row r="18" spans="1:6" x14ac:dyDescent="0.2">
      <c r="A18" s="14"/>
      <c r="B18" s="13" t="s">
        <v>115</v>
      </c>
      <c r="C18" s="16"/>
      <c r="D18" s="16"/>
      <c r="E18" s="16"/>
      <c r="F18" s="12"/>
    </row>
    <row r="19" spans="1:6" x14ac:dyDescent="0.2">
      <c r="A19" s="14"/>
      <c r="C19" s="16"/>
      <c r="D19" s="16"/>
      <c r="E19" s="16"/>
      <c r="F19" s="12"/>
    </row>
    <row r="20" spans="1:6" x14ac:dyDescent="0.2">
      <c r="A20" s="14"/>
      <c r="B20" s="14"/>
      <c r="C20" s="23"/>
      <c r="D20" s="23"/>
      <c r="E20" s="23"/>
      <c r="F20" s="14"/>
    </row>
    <row r="21" spans="1:6" x14ac:dyDescent="0.2">
      <c r="A21" s="14"/>
      <c r="B21" s="12"/>
      <c r="C21" s="24"/>
      <c r="D21" s="24"/>
      <c r="E21" s="24"/>
      <c r="F21" s="12"/>
    </row>
    <row r="22" spans="1:6" x14ac:dyDescent="0.2">
      <c r="A22" s="14" t="s">
        <v>104</v>
      </c>
      <c r="B22" s="13" t="s">
        <v>113</v>
      </c>
      <c r="C22" s="27" t="s">
        <v>128</v>
      </c>
      <c r="D22" s="29" t="s">
        <v>208</v>
      </c>
      <c r="E22" s="27" t="s">
        <v>181</v>
      </c>
      <c r="F22" s="12"/>
    </row>
    <row r="23" spans="1:6" ht="25.5" x14ac:dyDescent="0.2">
      <c r="A23" s="12"/>
      <c r="B23" s="13" t="s">
        <v>143</v>
      </c>
      <c r="C23" s="28" t="s">
        <v>129</v>
      </c>
      <c r="D23" s="16" t="s">
        <v>195</v>
      </c>
      <c r="E23" s="31" t="s">
        <v>167</v>
      </c>
      <c r="F23" s="12"/>
    </row>
    <row r="24" spans="1:6" ht="25.5" x14ac:dyDescent="0.2">
      <c r="A24" s="12"/>
      <c r="B24" s="13" t="s">
        <v>144</v>
      </c>
      <c r="C24" s="28" t="s">
        <v>130</v>
      </c>
      <c r="D24" s="16" t="s">
        <v>196</v>
      </c>
      <c r="E24" s="31" t="s">
        <v>168</v>
      </c>
      <c r="F24" s="12"/>
    </row>
    <row r="25" spans="1:6" ht="38.25" x14ac:dyDescent="0.2">
      <c r="A25" s="12"/>
      <c r="B25" s="13" t="s">
        <v>145</v>
      </c>
      <c r="C25" s="28" t="s">
        <v>131</v>
      </c>
      <c r="D25" s="16" t="s">
        <v>197</v>
      </c>
      <c r="E25" s="31" t="s">
        <v>169</v>
      </c>
      <c r="F25" s="12"/>
    </row>
    <row r="26" spans="1:6" ht="38.25" x14ac:dyDescent="0.2">
      <c r="A26" s="12"/>
      <c r="B26" s="13" t="s">
        <v>146</v>
      </c>
      <c r="C26" s="28" t="s">
        <v>132</v>
      </c>
      <c r="D26" s="16" t="s">
        <v>198</v>
      </c>
      <c r="E26" s="31" t="s">
        <v>170</v>
      </c>
      <c r="F26" s="12"/>
    </row>
    <row r="27" spans="1:6" ht="38.25" x14ac:dyDescent="0.2">
      <c r="A27" s="12"/>
      <c r="B27" s="13" t="s">
        <v>147</v>
      </c>
      <c r="C27" s="28" t="s">
        <v>133</v>
      </c>
      <c r="D27" s="16" t="s">
        <v>199</v>
      </c>
      <c r="E27" s="31" t="s">
        <v>171</v>
      </c>
      <c r="F27" s="12"/>
    </row>
    <row r="28" spans="1:6" ht="38.25" x14ac:dyDescent="0.2">
      <c r="A28" s="12"/>
      <c r="B28" s="13" t="s">
        <v>148</v>
      </c>
      <c r="C28" s="28" t="s">
        <v>134</v>
      </c>
      <c r="D28" s="16" t="s">
        <v>200</v>
      </c>
      <c r="E28" s="31" t="s">
        <v>172</v>
      </c>
      <c r="F28" s="12"/>
    </row>
    <row r="29" spans="1:6" ht="38.25" x14ac:dyDescent="0.2">
      <c r="A29" s="12"/>
      <c r="B29" s="13" t="s">
        <v>149</v>
      </c>
      <c r="C29" s="28" t="s">
        <v>135</v>
      </c>
      <c r="D29" s="16" t="s">
        <v>201</v>
      </c>
      <c r="E29" s="31" t="s">
        <v>173</v>
      </c>
      <c r="F29" s="12"/>
    </row>
    <row r="30" spans="1:6" ht="38.25" x14ac:dyDescent="0.2">
      <c r="A30" s="12"/>
      <c r="B30" s="13" t="s">
        <v>150</v>
      </c>
      <c r="C30" s="28" t="s">
        <v>136</v>
      </c>
      <c r="D30" s="16" t="s">
        <v>202</v>
      </c>
      <c r="E30" s="31" t="s">
        <v>174</v>
      </c>
      <c r="F30" s="12"/>
    </row>
    <row r="31" spans="1:6" x14ac:dyDescent="0.2">
      <c r="A31" s="12"/>
      <c r="B31" s="13" t="s">
        <v>151</v>
      </c>
      <c r="C31" s="29" t="s">
        <v>137</v>
      </c>
      <c r="D31" s="29" t="s">
        <v>207</v>
      </c>
      <c r="E31" s="27" t="s">
        <v>182</v>
      </c>
      <c r="F31" s="12"/>
    </row>
    <row r="32" spans="1:6" ht="25.5" x14ac:dyDescent="0.2">
      <c r="A32" s="12"/>
      <c r="B32" s="13" t="s">
        <v>152</v>
      </c>
      <c r="C32" s="28" t="s">
        <v>138</v>
      </c>
      <c r="D32" s="16" t="s">
        <v>203</v>
      </c>
      <c r="E32" s="32" t="s">
        <v>176</v>
      </c>
      <c r="F32" s="12"/>
    </row>
    <row r="33" spans="1:6" ht="25.5" x14ac:dyDescent="0.2">
      <c r="A33" s="12"/>
      <c r="B33" s="13" t="s">
        <v>153</v>
      </c>
      <c r="C33" s="28" t="s">
        <v>139</v>
      </c>
      <c r="D33" s="16" t="s">
        <v>204</v>
      </c>
      <c r="E33" s="32" t="s">
        <v>177</v>
      </c>
      <c r="F33" s="12"/>
    </row>
    <row r="34" spans="1:6" x14ac:dyDescent="0.2">
      <c r="A34" s="12"/>
      <c r="B34" s="13" t="s">
        <v>154</v>
      </c>
      <c r="C34" s="29" t="s">
        <v>140</v>
      </c>
      <c r="D34" s="29" t="s">
        <v>180</v>
      </c>
      <c r="E34" s="29" t="s">
        <v>180</v>
      </c>
      <c r="F34" s="12"/>
    </row>
    <row r="35" spans="1:6" x14ac:dyDescent="0.2">
      <c r="A35" s="12"/>
      <c r="B35" s="13" t="s">
        <v>155</v>
      </c>
      <c r="C35" s="28" t="s">
        <v>141</v>
      </c>
      <c r="D35" s="16" t="s">
        <v>205</v>
      </c>
      <c r="E35" s="33" t="s">
        <v>178</v>
      </c>
      <c r="F35" s="12"/>
    </row>
    <row r="36" spans="1:6" x14ac:dyDescent="0.2">
      <c r="A36" s="12"/>
      <c r="B36" s="13" t="s">
        <v>156</v>
      </c>
      <c r="C36" s="28" t="s">
        <v>142</v>
      </c>
      <c r="D36" s="16" t="s">
        <v>206</v>
      </c>
      <c r="E36" s="33" t="s">
        <v>179</v>
      </c>
      <c r="F36" s="12"/>
    </row>
    <row r="37" spans="1:6" x14ac:dyDescent="0.2">
      <c r="A37" s="12"/>
      <c r="B37" s="12"/>
      <c r="C37" s="24"/>
      <c r="D37" s="24"/>
      <c r="E37" s="24"/>
      <c r="F37" s="12"/>
    </row>
    <row r="38" spans="1:6" x14ac:dyDescent="0.2">
      <c r="A38" s="12" t="s">
        <v>107</v>
      </c>
      <c r="B38" s="13" t="s">
        <v>111</v>
      </c>
      <c r="C38" s="16" t="s">
        <v>157</v>
      </c>
      <c r="D38" s="16" t="s">
        <v>210</v>
      </c>
      <c r="E38" s="16" t="s">
        <v>209</v>
      </c>
      <c r="F38" s="12"/>
    </row>
    <row r="39" spans="1:6" x14ac:dyDescent="0.2">
      <c r="A39" s="12" t="s">
        <v>104</v>
      </c>
      <c r="B39" s="19" t="s">
        <v>112</v>
      </c>
      <c r="C39" s="20" t="s">
        <v>222</v>
      </c>
      <c r="D39" s="20" t="s">
        <v>223</v>
      </c>
      <c r="E39" s="20" t="s">
        <v>224</v>
      </c>
      <c r="F39" s="12"/>
    </row>
    <row r="40" spans="1:6" x14ac:dyDescent="0.2">
      <c r="A40" s="12"/>
      <c r="B40" s="12"/>
      <c r="C40" s="18"/>
      <c r="D40" s="18"/>
      <c r="E40" s="18"/>
      <c r="F40" s="12"/>
    </row>
    <row r="41" spans="1:6" x14ac:dyDescent="0.2">
      <c r="A41" s="14"/>
      <c r="B41" s="15"/>
      <c r="C41" s="18"/>
      <c r="D41" s="18"/>
      <c r="E41" s="18"/>
      <c r="F41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1016</Benutzerdefinierte_x0020_ID>
    <Titel_RM xmlns="1cf2145d-1275-4039-b6f7-fdfb1f53241e">Abitaziuns secundaras tenor vischnancas, 2025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2025</Titel_DE>
    <Titel_IT xmlns="1cf2145d-1275-4039-b6f7-fdfb1f53241e">Abitazioni secondarie per comune, 2025</Titel_IT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CE7AA-2B44-4D7B-AFC0-40AE3600A9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9DA2129-7DC0-4CD9-8B4A-558FED2ACF3B}"/>
</file>

<file path=customXml/itemProps4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2025 Q3</vt:lpstr>
      <vt:lpstr>2025 Q1</vt:lpstr>
      <vt:lpstr>Uebersetzungen</vt:lpstr>
      <vt:lpstr>'2025 Q1'!Druckbereich</vt:lpstr>
      <vt:lpstr>'2025 Q3'!Druckbereich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Stricker Luzius (AWT GR)</cp:lastModifiedBy>
  <dcterms:created xsi:type="dcterms:W3CDTF">2010-11-08T09:29:07Z</dcterms:created>
  <dcterms:modified xsi:type="dcterms:W3CDTF">2026-01-05T07:31:13Z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2026-01-05T07:22:00Z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aa84889f-30e1-4519-9222-cdc83b91fd39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0x010100D4C664148183BA4F90C796CF891D8FC6</vt:lpwstr>
  </property>
</Properties>
</file>